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987" activeTab="3"/>
  </bookViews>
  <sheets>
    <sheet name="封面" sheetId="164" r:id="rId1"/>
    <sheet name="附表1-1" sheetId="76" r:id="rId2"/>
    <sheet name="附表1-2" sheetId="77" r:id="rId3"/>
    <sheet name="附表1-3" sheetId="78" r:id="rId4"/>
    <sheet name="附表1-4" sheetId="79" r:id="rId5"/>
    <sheet name="附表1-5" sheetId="80" r:id="rId6"/>
    <sheet name="附表1-6" sheetId="81" r:id="rId7"/>
    <sheet name="附表1-7" sheetId="99" r:id="rId8"/>
    <sheet name="附表1-8" sheetId="82" r:id="rId9"/>
    <sheet name="附表1-9" sheetId="83" r:id="rId10"/>
    <sheet name="附表1-10" sheetId="163" r:id="rId11"/>
    <sheet name="附表1-11" sheetId="162" r:id="rId12"/>
  </sheets>
  <externalReferences>
    <externalReference r:id="rId13"/>
    <externalReference r:id="rId14"/>
  </externalReferences>
  <definedNames>
    <definedName name="_xlnm._FilterDatabase" localSheetId="8" hidden="1">'附表1-8'!$A$5:$C$111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7">'附表1-7'!$A$1:$C$15</definedName>
    <definedName name="_xlnm.Print_Titles" localSheetId="1">'附表1-1'!$2:$6</definedName>
    <definedName name="_xlnm.Print_Titles" localSheetId="2">'附表1-2'!$1:$5</definedName>
    <definedName name="_xlnm.Print_Titles" localSheetId="3">'附表1-3'!$1:$7</definedName>
    <definedName name="_xlnm.Print_Titles" localSheetId="4">'附表1-4'!$1:$5</definedName>
    <definedName name="_xlnm.Print_Titles" localSheetId="5">'附表1-5'!$1:$5</definedName>
    <definedName name="_xlnm.Print_Titles" localSheetId="6">'附表1-6'!$1:$5</definedName>
    <definedName name="_xlnm.Print_Titles" localSheetId="8">'附表1-8'!$1:$4</definedName>
    <definedName name="_xlnm.Print_Titles" localSheetId="9">'附表1-9'!$1:$4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<sst xmlns="http://schemas.openxmlformats.org/spreadsheetml/2006/main" count="526" uniqueCount="356">
  <si>
    <t>附表1：</t>
  </si>
  <si>
    <t>2018年度泰宁大田乡人民政府预算公开表目录</t>
  </si>
  <si>
    <t>一、部门预算公开附表</t>
  </si>
  <si>
    <t>1、</t>
  </si>
  <si>
    <t>附表1：2018年度大田乡人民政府预算说明</t>
  </si>
  <si>
    <t>2、</t>
  </si>
  <si>
    <t>附表1-1：2018年度收支预算总表</t>
  </si>
  <si>
    <t>3、</t>
  </si>
  <si>
    <t>附表1-2：2018年度收入预算总表</t>
  </si>
  <si>
    <t>4、</t>
  </si>
  <si>
    <t>附表1-3：2018年度支出预算总表</t>
  </si>
  <si>
    <t>5、</t>
  </si>
  <si>
    <t>附表1-4：2018年度财政拨款收支预算总表</t>
  </si>
  <si>
    <t>6、</t>
  </si>
  <si>
    <t>附表1-5：2018年度一般公共预算拨款支出预算表</t>
  </si>
  <si>
    <t>7、</t>
  </si>
  <si>
    <t>附表1-6：2018年度政府性基金拨款支出预算表</t>
  </si>
  <si>
    <t>8、</t>
  </si>
  <si>
    <t>附表1-7：2018年度一般公共预算支出经济分类情况表</t>
  </si>
  <si>
    <t>9、</t>
  </si>
  <si>
    <t>附表1-8：2018年度一般公共预算基本支出经济分类情况表</t>
  </si>
  <si>
    <t>10、</t>
  </si>
  <si>
    <t>附表1-9：2018年度一般公共预算“三公”经费支出预算表</t>
  </si>
  <si>
    <t>11、</t>
  </si>
  <si>
    <t>附表1-10：2018年度部门业务费绩效目标表</t>
  </si>
  <si>
    <t>12、</t>
  </si>
  <si>
    <t>附表1-11：2018年度专项资金绩效目标表</t>
  </si>
  <si>
    <t>附表1-1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</si>
  <si>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</si>
  <si>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</si>
  <si>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</si>
  <si>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</si>
  <si>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</si>
  <si>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</si>
  <si>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</si>
  <si>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</si>
  <si>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</si>
  <si>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</si>
  <si>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</si>
  <si>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</si>
  <si>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</si>
  <si>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</si>
  <si>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</si>
  <si>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</si>
  <si>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</si>
  <si>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</si>
  <si>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</si>
  <si>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附表1-2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</si>
  <si>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</si>
  <si>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</si>
  <si>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</si>
  <si>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</si>
  <si>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</si>
  <si>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</si>
  <si>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</si>
  <si>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</si>
  <si>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</si>
  <si>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</si>
  <si>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</si>
  <si>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003792074</t>
  </si>
  <si>
    <t>大田乡人民政府</t>
  </si>
  <si>
    <t>附表1-3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</si>
  <si>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</si>
  <si>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</si>
  <si>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</si>
  <si>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</si>
  <si>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</si>
  <si>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</si>
  <si>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</si>
  <si>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</si>
  <si>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</si>
  <si>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</si>
  <si>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</si>
  <si>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</si>
  <si>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政府办公厅(室)及相关机构事务</t>
  </si>
  <si>
    <t xml:space="preserve">    财政事务</t>
  </si>
  <si>
    <t xml:space="preserve">    纪检监察事务</t>
  </si>
  <si>
    <t xml:space="preserve">    群众团体事务</t>
  </si>
  <si>
    <t xml:space="preserve">    党委办公厅(室)及相关机构事务</t>
  </si>
  <si>
    <t xml:space="preserve">    其他共产党事务支出</t>
  </si>
  <si>
    <t xml:space="preserve">      其他共产党事务支出</t>
  </si>
  <si>
    <t xml:space="preserve">  文化体育与传媒支出</t>
  </si>
  <si>
    <t xml:space="preserve">    文化</t>
  </si>
  <si>
    <t xml:space="preserve">  社会保障和就业支出</t>
  </si>
  <si>
    <t xml:space="preserve">    人力资源和社会保障管理事务</t>
  </si>
  <si>
    <t xml:space="preserve">    行政事业单位离退休</t>
  </si>
  <si>
    <t xml:space="preserve">      机关事业单位基本养老保险缴费支出</t>
  </si>
  <si>
    <t xml:space="preserve">      其他行政事业单位离退休支出</t>
  </si>
  <si>
    <t xml:space="preserve">    抚恤</t>
  </si>
  <si>
    <t xml:space="preserve">      死亡抚恤</t>
  </si>
  <si>
    <t xml:space="preserve">    其他社会保障和就业支出(款)</t>
  </si>
  <si>
    <t xml:space="preserve">      其他社会保障和就业支出(项)</t>
  </si>
  <si>
    <t xml:space="preserve">  医疗卫生与计划生育支出</t>
  </si>
  <si>
    <t xml:space="preserve">    计划生育事务</t>
  </si>
  <si>
    <t xml:space="preserve">      计划生育机构</t>
  </si>
  <si>
    <t xml:space="preserve">    财政对基本医疗保险基金的补助</t>
  </si>
  <si>
    <t xml:space="preserve">      财政对职工基本医疗保险基金的补助</t>
  </si>
  <si>
    <t xml:space="preserve">  农林水支出</t>
  </si>
  <si>
    <t xml:space="preserve">    农业</t>
  </si>
  <si>
    <t xml:space="preserve">      事业运行</t>
  </si>
  <si>
    <t xml:space="preserve">    水利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</si>
  <si>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</si>
  <si>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</si>
  <si>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</si>
  <si>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住房保障支出</t>
  </si>
  <si>
    <t xml:space="preserve">    住房改革支出</t>
  </si>
  <si>
    <t xml:space="preserve">      住房公积金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</si>
  <si>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</si>
  <si>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</si>
  <si>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</si>
  <si>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</si>
  <si>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</si>
  <si>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</si>
  <si>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附表1-5</t>
  </si>
  <si>
    <t>2018年度一般公共预算拨款支出预算表</t>
  </si>
  <si>
    <t>其中：</t>
  </si>
  <si>
    <t>基本支出</t>
  </si>
  <si>
    <t>备注：本表公开到政府支出功能分类项级科目。</t>
  </si>
  <si>
    <t>附表1-6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</si>
  <si>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</si>
  <si>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</si>
  <si>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</si>
  <si>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附表1-7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</si>
  <si>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</si>
  <si>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</si>
  <si>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</si>
  <si>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</si>
  <si>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</si>
  <si>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</si>
  <si>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</si>
  <si>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</si>
  <si>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</si>
  <si>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</si>
  <si>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</si>
  <si>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</si>
  <si>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</si>
  <si>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</si>
  <si>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</si>
  <si>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</si>
  <si>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</si>
  <si>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</si>
  <si>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</si>
  <si>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</si>
  <si>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</si>
  <si>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</si>
  <si>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</si>
  <si>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附表1-8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</si>
  <si>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</si>
  <si>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</si>
  <si>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</si>
  <si>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</si>
  <si>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</si>
  <si>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</si>
  <si>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</si>
  <si>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</si>
  <si>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</si>
  <si>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</si>
  <si>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</si>
  <si>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</si>
  <si>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</si>
  <si>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</si>
  <si>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</si>
  <si>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</si>
  <si>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</si>
  <si>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</si>
  <si>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</si>
  <si>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</si>
  <si>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</si>
  <si>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</si>
  <si>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</si>
  <si>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</si>
  <si>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</si>
  <si>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</si>
  <si>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</si>
  <si>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</si>
  <si>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</si>
  <si>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</si>
  <si>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</si>
  <si>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</si>
  <si>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</si>
  <si>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</si>
  <si>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</si>
  <si>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</si>
  <si>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</si>
  <si>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</si>
  <si>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</si>
  <si>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</si>
  <si>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</si>
  <si>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</si>
  <si>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</si>
  <si>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</si>
  <si>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</si>
  <si>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</si>
  <si>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</si>
  <si>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</si>
  <si>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</si>
  <si>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</si>
  <si>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</si>
  <si>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</si>
  <si>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</si>
  <si>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</si>
  <si>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</si>
  <si>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</si>
  <si>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</si>
  <si>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</si>
  <si>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</si>
  <si>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</si>
  <si>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</si>
  <si>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</si>
  <si>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</si>
  <si>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</si>
  <si>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</si>
  <si>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</si>
  <si>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</si>
  <si>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</si>
  <si>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</si>
  <si>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</si>
  <si>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</si>
  <si>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</si>
  <si>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</si>
  <si>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</si>
  <si>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</si>
  <si>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</si>
  <si>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</si>
  <si>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</si>
  <si>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</si>
  <si>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</si>
  <si>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</si>
  <si>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</si>
  <si>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</si>
  <si>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</si>
  <si>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</si>
  <si>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</si>
  <si>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</si>
  <si>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</si>
  <si>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</si>
  <si>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</si>
  <si>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</si>
  <si>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</si>
  <si>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</si>
  <si>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</si>
  <si>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</si>
  <si>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</si>
  <si>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</si>
  <si>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</si>
  <si>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</si>
  <si>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</si>
  <si>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</si>
  <si>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</si>
  <si>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</si>
  <si>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</si>
  <si>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</si>
  <si>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</si>
  <si>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</si>
  <si>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</si>
  <si>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</si>
  <si>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</si>
  <si>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</si>
  <si>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</si>
  <si>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</si>
  <si>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</si>
  <si>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</si>
  <si>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</si>
  <si>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</si>
  <si>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</si>
  <si>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</si>
  <si>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</si>
  <si>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</si>
  <si>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</si>
  <si>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</si>
  <si>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</si>
  <si>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</si>
  <si>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</si>
  <si>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</si>
  <si>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</si>
  <si>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</si>
  <si>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</si>
  <si>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</si>
  <si>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</si>
  <si>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</si>
  <si>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</si>
  <si>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</si>
  <si>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</si>
  <si>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</si>
  <si>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</si>
  <si>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</si>
  <si>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</si>
  <si>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</si>
  <si>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</si>
  <si>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</si>
  <si>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</si>
  <si>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</si>
  <si>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</si>
  <si>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</si>
  <si>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</si>
  <si>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</si>
  <si>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</si>
  <si>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</si>
  <si>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</si>
  <si>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</si>
  <si>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</si>
  <si>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</si>
  <si>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</si>
  <si>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</si>
  <si>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</si>
  <si>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</si>
  <si>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</si>
  <si>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</si>
  <si>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</si>
  <si>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</si>
  <si>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</si>
  <si>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</si>
  <si>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</si>
  <si>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</si>
  <si>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</si>
  <si>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</si>
  <si>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</si>
  <si>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</si>
  <si>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</si>
  <si>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</si>
  <si>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</si>
  <si>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</si>
  <si>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</si>
  <si>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</si>
  <si>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</si>
  <si>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</si>
  <si>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</si>
  <si>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附表1-9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</si>
  <si>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</si>
  <si>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</si>
  <si>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</si>
  <si>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</si>
  <si>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</si>
  <si>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</si>
  <si>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</si>
  <si>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</si>
  <si>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附表1-10</t>
  </si>
  <si>
    <t>2018年度部门业务费绩效目标表</t>
  </si>
  <si>
    <t>总体目标</t>
  </si>
  <si>
    <t>无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</si>
  <si>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</si>
  <si>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</si>
  <si>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</si>
  <si>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</si>
  <si>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</si>
  <si>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</si>
  <si>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</si>
  <si>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</si>
  <si>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</si>
  <si>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</si>
  <si>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</si>
  <si>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附表1-11</t>
  </si>
  <si>
    <t>2018年度专项资金绩效目标表</t>
  </si>
  <si>
    <t>立项项目名称</t>
  </si>
  <si>
    <t>概况</t>
  </si>
  <si>
    <t>（简要填写执行年限、预算安排、主要工作任务等情况）</t>
  </si>
</sst>
</file>

<file path=xl/styles.xml><?xml version="1.0" encoding="utf-8"?>
<styleSheet xmlns="http://schemas.openxmlformats.org/spreadsheetml/2006/main">
  <numFmts count="21">
    <numFmt numFmtId="176" formatCode="#,##0.000_ "/>
    <numFmt numFmtId="177" formatCode="_-* #,##0.0000_-;\-* #,##0.0000_-;_-* &quot;-&quot;??_-;_-@_-"/>
    <numFmt numFmtId="178" formatCode="_ \¥* #,##0.00_ ;_ \¥* \-#,##0.00_ ;_ \¥* &quot;-&quot;??_ ;_ @_ "/>
    <numFmt numFmtId="179" formatCode="* #,##0.0;* \-#,##0.0;* &quot;&quot;??;@"/>
    <numFmt numFmtId="41" formatCode="_ * #,##0_ ;_ * \-#,##0_ ;_ * &quot;-&quot;_ ;_ @_ "/>
    <numFmt numFmtId="180" formatCode="_-\¥* #,##0_-;\-\¥* #,##0_-;_-\¥* &quot;-&quot;_-;_-@_-"/>
    <numFmt numFmtId="181" formatCode="\$#,##0.00;\(\$#,##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2" formatCode="_-* #,##0.00_-;\-* #,##0.00_-;_-* &quot;-&quot;??_-;_-@_-"/>
    <numFmt numFmtId="183" formatCode="0.0"/>
    <numFmt numFmtId="184" formatCode="_-* #,##0_-;\-* #,##0_-;_-* &quot;-&quot;_-;_-@_-"/>
    <numFmt numFmtId="185" formatCode="_(&quot;$&quot;* #,##0.00_);_(&quot;$&quot;* \(#,##0.00\);_(&quot;$&quot;* &quot;-&quot;??_);_(@_)"/>
    <numFmt numFmtId="186" formatCode="0.00_ "/>
    <numFmt numFmtId="187" formatCode="#,##0;\-#,##0;&quot;-&quot;"/>
    <numFmt numFmtId="188" formatCode="_(* #,##0.00_);_(* \(#,##0.00\);_(* &quot;-&quot;??_);_(@_)"/>
    <numFmt numFmtId="189" formatCode="#,##0;\(#,##0\)"/>
    <numFmt numFmtId="190" formatCode="_-&quot;$&quot;* #,##0_-;\-&quot;$&quot;* #,##0_-;_-&quot;$&quot;* &quot;-&quot;_-;_-@_-"/>
    <numFmt numFmtId="191" formatCode="\$#,##0;\(\$#,##0\)"/>
    <numFmt numFmtId="192" formatCode="#,##0.0"/>
  </numFmts>
  <fonts count="82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楷体_GB2312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华文楷体"/>
      <charset val="134"/>
    </font>
    <font>
      <b/>
      <sz val="10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</font>
    <font>
      <sz val="11"/>
      <name val="楷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楷体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21"/>
      <name val="楷体_GB2312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sz val="12"/>
      <name val="Courier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6" fillId="0" borderId="0" applyFont="0" applyFill="0" applyBorder="0" applyAlignment="0" applyProtection="0">
      <alignment vertical="center"/>
    </xf>
    <xf numFmtId="0" fontId="0" fillId="0" borderId="0"/>
    <xf numFmtId="0" fontId="46" fillId="3" borderId="12" applyNumberFormat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53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3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horizontal="centerContinuous"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16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52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37" fillId="5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0" fillId="0" borderId="0"/>
    <xf numFmtId="0" fontId="56" fillId="23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46" fillId="3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23" borderId="18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23" borderId="18" applyNumberFormat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6" fillId="23" borderId="18" applyNumberFormat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21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28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6" fillId="2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56" fillId="23" borderId="18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2">
      <alignment horizontal="distributed" vertical="center" wrapText="1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/>
    <xf numFmtId="0" fontId="35" fillId="0" borderId="0">
      <alignment horizontal="centerContinuous"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2">
      <alignment horizontal="distributed" vertical="center" wrapText="1"/>
    </xf>
    <xf numFmtId="0" fontId="0" fillId="0" borderId="0"/>
    <xf numFmtId="0" fontId="0" fillId="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0" borderId="2">
      <alignment horizontal="distributed" vertical="center" wrapText="1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/>
    <xf numFmtId="0" fontId="28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1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19" applyNumberFormat="0" applyFill="0" applyAlignment="0" applyProtection="0">
      <alignment vertical="center"/>
    </xf>
    <xf numFmtId="183" fontId="15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60" fillId="23" borderId="18" applyNumberFormat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0" fillId="0" borderId="0"/>
    <xf numFmtId="9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6" fillId="2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37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1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/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2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2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2" fillId="0" borderId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53" fillId="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53" fillId="4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0" fillId="0" borderId="0"/>
    <xf numFmtId="0" fontId="37" fillId="2" borderId="12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8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183" fontId="15" fillId="0" borderId="2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36" fillId="0" borderId="0"/>
    <xf numFmtId="0" fontId="60" fillId="23" borderId="18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16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16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/>
    <xf numFmtId="0" fontId="44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0" borderId="0"/>
    <xf numFmtId="0" fontId="28" fillId="9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" fontId="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2">
      <alignment horizontal="distributed" vertical="center" wrapText="1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37" fontId="62" fillId="0" borderId="0">
      <alignment vertical="center"/>
    </xf>
    <xf numFmtId="0" fontId="28" fillId="3" borderId="0" applyNumberFormat="0" applyBorder="0" applyAlignment="0" applyProtection="0">
      <alignment vertical="center"/>
    </xf>
    <xf numFmtId="37" fontId="62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7" fillId="5" borderId="1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81" fontId="77" fillId="0" borderId="0">
      <alignment vertical="center"/>
    </xf>
    <xf numFmtId="0" fontId="37" fillId="2" borderId="12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/>
    <xf numFmtId="0" fontId="28" fillId="12" borderId="0" applyNumberFormat="0" applyBorder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36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/>
    <xf numFmtId="0" fontId="2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28" fillId="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4" fillId="0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0">
      <alignment vertical="center"/>
    </xf>
    <xf numFmtId="178" fontId="0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37" fillId="5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73" fillId="0" borderId="0"/>
    <xf numFmtId="0" fontId="28" fillId="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36" fillId="0" borderId="0"/>
    <xf numFmtId="178" fontId="0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22" borderId="0" applyNumberFormat="0" applyBorder="0" applyAlignment="0" applyProtection="0">
      <alignment vertical="center"/>
    </xf>
    <xf numFmtId="187" fontId="78" fillId="0" borderId="0" applyFill="0" applyBorder="0" applyAlignment="0"/>
    <xf numFmtId="0" fontId="42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9" fontId="77" fillId="0" borderId="0"/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18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0" fillId="10" borderId="0" applyNumberFormat="0" applyBorder="0" applyAlignment="0" applyProtection="0">
      <alignment vertical="center"/>
    </xf>
    <xf numFmtId="0" fontId="36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0" fillId="1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0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0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2" fontId="66" fillId="0" borderId="0" applyProtection="0"/>
    <xf numFmtId="0" fontId="0" fillId="0" borderId="0"/>
    <xf numFmtId="178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0" borderId="26" applyNumberFormat="0" applyAlignment="0" applyProtection="0">
      <alignment horizontal="left"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7" fontId="78" fillId="0" borderId="0" applyFill="0" applyBorder="0" applyAlignment="0">
      <alignment vertical="center"/>
    </xf>
    <xf numFmtId="41" fontId="8" fillId="0" borderId="0" applyFont="0" applyFill="0" applyBorder="0" applyAlignment="0" applyProtection="0"/>
    <xf numFmtId="0" fontId="28" fillId="0" borderId="0">
      <alignment vertical="center"/>
    </xf>
    <xf numFmtId="189" fontId="7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190" fontId="8" fillId="0" borderId="0" applyFont="0" applyFill="0" applyBorder="0" applyAlignment="0" applyProtection="0"/>
    <xf numFmtId="181" fontId="77" fillId="0" borderId="0"/>
    <xf numFmtId="0" fontId="37" fillId="2" borderId="12" applyNumberFormat="0" applyAlignment="0" applyProtection="0">
      <alignment vertical="center"/>
    </xf>
    <xf numFmtId="0" fontId="66" fillId="0" borderId="0" applyProtection="0">
      <alignment vertical="center"/>
    </xf>
    <xf numFmtId="0" fontId="37" fillId="5" borderId="12" applyNumberFormat="0" applyAlignment="0" applyProtection="0">
      <alignment vertical="center"/>
    </xf>
    <xf numFmtId="0" fontId="66" fillId="0" borderId="0" applyProtection="0"/>
    <xf numFmtId="191" fontId="77" fillId="0" borderId="0">
      <alignment vertical="center"/>
    </xf>
    <xf numFmtId="178" fontId="0" fillId="0" borderId="0" applyFont="0" applyFill="0" applyBorder="0" applyAlignment="0" applyProtection="0"/>
    <xf numFmtId="191" fontId="77" fillId="0" borderId="0"/>
    <xf numFmtId="2" fontId="66" fillId="0" borderId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63" fillId="0" borderId="26" applyNumberFormat="0" applyAlignment="0" applyProtection="0">
      <alignment horizontal="left" vertical="center"/>
    </xf>
    <xf numFmtId="0" fontId="63" fillId="0" borderId="10">
      <alignment horizontal="left" vertical="center"/>
    </xf>
    <xf numFmtId="0" fontId="42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0">
      <alignment horizontal="left" vertical="center"/>
    </xf>
    <xf numFmtId="0" fontId="64" fillId="0" borderId="0" applyProtection="0"/>
    <xf numFmtId="0" fontId="63" fillId="0" borderId="0" applyProtection="0">
      <alignment vertical="center"/>
    </xf>
    <xf numFmtId="0" fontId="63" fillId="0" borderId="0" applyProtection="0"/>
    <xf numFmtId="0" fontId="65" fillId="0" borderId="0">
      <alignment vertical="center"/>
    </xf>
    <xf numFmtId="0" fontId="0" fillId="0" borderId="0"/>
    <xf numFmtId="0" fontId="66" fillId="0" borderId="23" applyProtection="0">
      <alignment vertical="center"/>
    </xf>
    <xf numFmtId="0" fontId="66" fillId="0" borderId="23" applyProtection="0"/>
    <xf numFmtId="0" fontId="43" fillId="0" borderId="14" applyNumberFormat="0" applyFill="0" applyAlignment="0" applyProtection="0">
      <alignment vertical="center"/>
    </xf>
    <xf numFmtId="0" fontId="15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/>
    <xf numFmtId="0" fontId="60" fillId="23" borderId="1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3" fontId="15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/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/>
    <xf numFmtId="0" fontId="37" fillId="2" borderId="12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/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/>
    <xf numFmtId="0" fontId="50" fillId="0" borderId="16" applyNumberFormat="0" applyFill="0" applyAlignment="0" applyProtection="0">
      <alignment vertical="center"/>
    </xf>
    <xf numFmtId="0" fontId="0" fillId="0" borderId="0"/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/>
    <xf numFmtId="0" fontId="67" fillId="0" borderId="24" applyNumberFormat="0" applyFill="0" applyAlignment="0" applyProtection="0">
      <alignment vertical="center"/>
    </xf>
    <xf numFmtId="0" fontId="0" fillId="0" borderId="0"/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44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44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3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2">
      <alignment horizontal="distributed" vertical="center" wrapText="1"/>
    </xf>
    <xf numFmtId="0" fontId="76" fillId="0" borderId="0" applyNumberFormat="0" applyFill="0" applyBorder="0" applyAlignment="0" applyProtection="0">
      <alignment vertical="top"/>
      <protection locked="0"/>
    </xf>
    <xf numFmtId="0" fontId="15" fillId="0" borderId="2">
      <alignment horizontal="distributed" vertical="center" wrapText="1"/>
    </xf>
    <xf numFmtId="0" fontId="0" fillId="0" borderId="0"/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5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28" fillId="0" borderId="0"/>
    <xf numFmtId="0" fontId="36" fillId="0" borderId="0"/>
    <xf numFmtId="0" fontId="40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8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0" borderId="0"/>
    <xf numFmtId="178" fontId="0" fillId="0" borderId="0" applyFont="0" applyFill="0" applyBorder="0" applyAlignment="0" applyProtection="0"/>
    <xf numFmtId="0" fontId="78" fillId="0" borderId="0"/>
    <xf numFmtId="0" fontId="16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0" borderId="0"/>
    <xf numFmtId="178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178" fontId="0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60" fillId="2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28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36" fillId="0" borderId="0"/>
    <xf numFmtId="0" fontId="28" fillId="0" borderId="0">
      <alignment vertical="center"/>
    </xf>
    <xf numFmtId="0" fontId="3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58" fillId="5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58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58" fillId="5" borderId="22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15" fillId="0" borderId="2">
      <alignment vertical="center"/>
      <protection locked="0"/>
    </xf>
    <xf numFmtId="0" fontId="28" fillId="0" borderId="0"/>
    <xf numFmtId="0" fontId="60" fillId="23" borderId="18" applyNumberFormat="0" applyAlignment="0" applyProtection="0">
      <alignment vertical="center"/>
    </xf>
    <xf numFmtId="0" fontId="0" fillId="0" borderId="0"/>
    <xf numFmtId="0" fontId="60" fillId="23" borderId="18" applyNumberFormat="0" applyAlignment="0" applyProtection="0">
      <alignment vertical="center"/>
    </xf>
    <xf numFmtId="0" fontId="36" fillId="0" borderId="0"/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6" fillId="3" borderId="12" applyNumberFormat="0" applyAlignment="0" applyProtection="0">
      <alignment vertical="center"/>
    </xf>
    <xf numFmtId="0" fontId="0" fillId="0" borderId="0">
      <alignment vertical="center"/>
    </xf>
    <xf numFmtId="0" fontId="46" fillId="3" borderId="12" applyNumberFormat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78" fontId="0" fillId="0" borderId="0" applyFont="0" applyFill="0" applyBorder="0" applyAlignment="0" applyProtection="0"/>
    <xf numFmtId="0" fontId="28" fillId="0" borderId="0"/>
    <xf numFmtId="0" fontId="4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/>
    <xf numFmtId="178" fontId="0" fillId="0" borderId="0" applyFont="0" applyFill="0" applyBorder="0" applyAlignment="0" applyProtection="0"/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78" fontId="0" fillId="0" borderId="0" applyFont="0" applyFill="0" applyBorder="0" applyAlignment="0" applyProtection="0"/>
    <xf numFmtId="0" fontId="2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28" fillId="0" borderId="0"/>
    <xf numFmtId="0" fontId="73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3" fillId="0" borderId="0"/>
    <xf numFmtId="0" fontId="0" fillId="0" borderId="0"/>
    <xf numFmtId="0" fontId="73" fillId="0" borderId="0"/>
    <xf numFmtId="0" fontId="0" fillId="0" borderId="0"/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23" borderId="18" applyNumberFormat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0" borderId="0">
      <alignment vertical="center"/>
    </xf>
    <xf numFmtId="0" fontId="0" fillId="0" borderId="0"/>
    <xf numFmtId="0" fontId="8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28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37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2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56" fillId="23" borderId="1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7" fillId="2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56" fillId="23" borderId="18" applyNumberFormat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60" fillId="23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" borderId="2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58" fillId="2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" borderId="2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58" fillId="2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5" borderId="2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8" fillId="2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6" borderId="1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2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58" fillId="5" borderId="2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46" fillId="3" borderId="12" applyNumberForma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74" fillId="0" borderId="0">
      <alignment vertical="center"/>
    </xf>
    <xf numFmtId="0" fontId="74" fillId="0" borderId="0"/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183" fontId="15" fillId="0" borderId="2">
      <alignment vertical="center"/>
      <protection locked="0"/>
    </xf>
    <xf numFmtId="0" fontId="8" fillId="0" borderId="0"/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8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8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8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8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8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8" fillId="6" borderId="13" applyNumberFormat="0" applyFont="0" applyAlignment="0" applyProtection="0">
      <alignment vertical="center"/>
    </xf>
  </cellStyleXfs>
  <cellXfs count="17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3860" applyFont="1" applyAlignment="1">
      <alignment vertical="center"/>
    </xf>
    <xf numFmtId="0" fontId="8" fillId="0" borderId="0" xfId="3860"/>
    <xf numFmtId="0" fontId="2" fillId="0" borderId="0" xfId="3860" applyFont="1" applyAlignment="1">
      <alignment horizontal="center" vertical="center"/>
    </xf>
    <xf numFmtId="0" fontId="9" fillId="0" borderId="0" xfId="3860" applyFont="1" applyBorder="1" applyAlignment="1">
      <alignment vertical="center"/>
    </xf>
    <xf numFmtId="0" fontId="10" fillId="0" borderId="0" xfId="3860" applyFont="1" applyAlignment="1">
      <alignment horizontal="right" vertical="center"/>
    </xf>
    <xf numFmtId="0" fontId="11" fillId="0" borderId="2" xfId="3860" applyFont="1" applyBorder="1" applyAlignment="1">
      <alignment horizontal="center" vertical="center"/>
    </xf>
    <xf numFmtId="43" fontId="10" fillId="0" borderId="2" xfId="27" applyFont="1" applyFill="1" applyBorder="1" applyAlignment="1" applyProtection="1">
      <alignment vertical="center"/>
    </xf>
    <xf numFmtId="0" fontId="10" fillId="0" borderId="2" xfId="3860" applyFont="1" applyBorder="1" applyAlignment="1">
      <alignment vertical="center"/>
    </xf>
    <xf numFmtId="0" fontId="10" fillId="0" borderId="2" xfId="386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43" fontId="0" fillId="0" borderId="0" xfId="27" applyFont="1" applyAlignment="1">
      <alignment vertical="center"/>
    </xf>
    <xf numFmtId="0" fontId="0" fillId="0" borderId="0" xfId="3297" applyFont="1"/>
    <xf numFmtId="0" fontId="8" fillId="0" borderId="0" xfId="3297"/>
    <xf numFmtId="43" fontId="0" fillId="0" borderId="0" xfId="27" applyFont="1">
      <alignment vertical="center"/>
    </xf>
    <xf numFmtId="0" fontId="14" fillId="0" borderId="0" xfId="3470" applyFont="1" applyAlignment="1">
      <alignment horizontal="center" vertical="center"/>
    </xf>
    <xf numFmtId="43" fontId="14" fillId="0" borderId="0" xfId="27" applyFont="1" applyFill="1" applyBorder="1" applyAlignment="1" applyProtection="1">
      <alignment horizontal="center" vertical="center"/>
    </xf>
    <xf numFmtId="0" fontId="8" fillId="0" borderId="0" xfId="3297" applyAlignment="1">
      <alignment vertical="center"/>
    </xf>
    <xf numFmtId="0" fontId="15" fillId="0" borderId="0" xfId="2314" applyFont="1" applyBorder="1" applyAlignment="1">
      <alignment horizontal="right" vertical="center"/>
    </xf>
    <xf numFmtId="43" fontId="15" fillId="0" borderId="0" xfId="27" applyFont="1" applyFill="1" applyBorder="1" applyAlignment="1" applyProtection="1">
      <alignment horizontal="right" vertical="center"/>
    </xf>
    <xf numFmtId="0" fontId="16" fillId="0" borderId="2" xfId="3430" applyFont="1" applyFill="1" applyBorder="1" applyAlignment="1">
      <alignment horizontal="center" vertical="center" wrapText="1"/>
    </xf>
    <xf numFmtId="0" fontId="16" fillId="0" borderId="2" xfId="3430" applyFont="1" applyFill="1" applyBorder="1" applyAlignment="1">
      <alignment horizontal="center" vertical="center"/>
    </xf>
    <xf numFmtId="43" fontId="16" fillId="0" borderId="2" xfId="27" applyFont="1" applyFill="1" applyBorder="1" applyAlignment="1" applyProtection="1">
      <alignment horizontal="center" vertical="center"/>
    </xf>
    <xf numFmtId="0" fontId="17" fillId="0" borderId="2" xfId="3430" applyFont="1" applyFill="1" applyBorder="1" applyAlignment="1">
      <alignment horizontal="center" vertical="center"/>
    </xf>
    <xf numFmtId="43" fontId="17" fillId="0" borderId="2" xfId="27" applyFont="1" applyFill="1" applyBorder="1" applyAlignment="1" applyProtection="1">
      <alignment horizontal="right" vertical="center" shrinkToFit="1"/>
    </xf>
    <xf numFmtId="49" fontId="13" fillId="0" borderId="2" xfId="2157" applyNumberFormat="1" applyFont="1" applyBorder="1" applyAlignment="1">
      <alignment vertical="center"/>
    </xf>
    <xf numFmtId="49" fontId="7" fillId="0" borderId="2" xfId="2157" applyNumberFormat="1" applyFont="1" applyBorder="1" applyAlignment="1">
      <alignment vertical="center"/>
    </xf>
    <xf numFmtId="43" fontId="18" fillId="0" borderId="2" xfId="27" applyFont="1" applyFill="1" applyBorder="1" applyAlignment="1" applyProtection="1">
      <alignment horizontal="right" vertical="center" shrinkToFit="1"/>
    </xf>
    <xf numFmtId="49" fontId="7" fillId="0" borderId="2" xfId="2157" applyNumberFormat="1" applyFont="1" applyBorder="1" applyAlignment="1">
      <alignment vertical="center" wrapText="1"/>
    </xf>
    <xf numFmtId="43" fontId="7" fillId="0" borderId="2" xfId="27" applyFont="1" applyBorder="1" applyAlignment="1">
      <alignment vertical="center"/>
    </xf>
    <xf numFmtId="49" fontId="7" fillId="0" borderId="2" xfId="2157" applyNumberFormat="1" applyFont="1" applyBorder="1" applyAlignment="1">
      <alignment horizontal="left" vertical="center" wrapText="1"/>
    </xf>
    <xf numFmtId="43" fontId="13" fillId="0" borderId="2" xfId="27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3" fontId="17" fillId="0" borderId="7" xfId="27" applyFont="1" applyFill="1" applyBorder="1" applyAlignment="1">
      <alignment horizontal="right" vertical="center"/>
    </xf>
    <xf numFmtId="0" fontId="10" fillId="0" borderId="7" xfId="2160" applyFont="1" applyBorder="1" applyAlignment="1">
      <alignment horizontal="left" vertical="center" wrapText="1"/>
    </xf>
    <xf numFmtId="43" fontId="20" fillId="0" borderId="7" xfId="27" applyFont="1" applyFill="1" applyBorder="1" applyAlignment="1">
      <alignment horizontal="right" vertical="center"/>
    </xf>
    <xf numFmtId="43" fontId="10" fillId="0" borderId="7" xfId="27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3728" applyFont="1"/>
    <xf numFmtId="0" fontId="21" fillId="0" borderId="0" xfId="2314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4" applyFont="1" applyBorder="1" applyAlignment="1">
      <alignment vertical="center"/>
    </xf>
    <xf numFmtId="0" fontId="22" fillId="0" borderId="2" xfId="2314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0" borderId="2" xfId="1730" applyFont="1" applyBorder="1" applyAlignment="1">
      <alignment horizontal="center" vertical="center"/>
    </xf>
    <xf numFmtId="0" fontId="15" fillId="0" borderId="2" xfId="3728" applyFont="1" applyBorder="1" applyAlignment="1">
      <alignment horizontal="center"/>
    </xf>
    <xf numFmtId="0" fontId="15" fillId="0" borderId="2" xfId="1730" applyFont="1" applyBorder="1" applyAlignment="1">
      <alignment horizontal="left" vertical="center"/>
    </xf>
    <xf numFmtId="0" fontId="15" fillId="0" borderId="2" xfId="1730" applyFont="1" applyBorder="1" applyAlignment="1">
      <alignment vertical="center"/>
    </xf>
    <xf numFmtId="43" fontId="15" fillId="0" borderId="2" xfId="27" applyFont="1" applyFill="1" applyBorder="1" applyAlignment="1" applyProtection="1"/>
    <xf numFmtId="49" fontId="15" fillId="0" borderId="2" xfId="1730" applyNumberFormat="1" applyFont="1" applyFill="1" applyBorder="1" applyAlignment="1">
      <alignment horizontal="left" vertical="center"/>
    </xf>
    <xf numFmtId="192" fontId="15" fillId="0" borderId="2" xfId="1730" applyNumberFormat="1" applyFont="1" applyFill="1" applyBorder="1" applyAlignment="1">
      <alignment horizontal="left" vertical="center"/>
    </xf>
    <xf numFmtId="0" fontId="15" fillId="0" borderId="2" xfId="3806" applyFont="1" applyBorder="1"/>
    <xf numFmtId="0" fontId="15" fillId="0" borderId="2" xfId="1730" applyFont="1" applyBorder="1"/>
    <xf numFmtId="192" fontId="23" fillId="0" borderId="0" xfId="3800" applyNumberFormat="1" applyFont="1" applyFill="1" applyBorder="1" applyAlignment="1">
      <alignment horizontal="left"/>
    </xf>
    <xf numFmtId="0" fontId="15" fillId="0" borderId="0" xfId="0" applyFont="1">
      <alignment vertical="center"/>
    </xf>
    <xf numFmtId="0" fontId="23" fillId="0" borderId="0" xfId="3800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0" fontId="10" fillId="0" borderId="2" xfId="1730" applyFont="1" applyBorder="1" applyAlignment="1">
      <alignment horizontal="center" vertical="center"/>
    </xf>
    <xf numFmtId="0" fontId="10" fillId="0" borderId="2" xfId="3728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43" fontId="20" fillId="0" borderId="2" xfId="27" applyFont="1" applyFill="1" applyBorder="1" applyAlignment="1">
      <alignment horizontal="center" vertical="center" wrapText="1"/>
    </xf>
    <xf numFmtId="43" fontId="10" fillId="0" borderId="2" xfId="27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43" fontId="10" fillId="0" borderId="2" xfId="27" applyFont="1" applyBorder="1" applyAlignment="1">
      <alignment horizontal="center" vertical="center"/>
    </xf>
    <xf numFmtId="192" fontId="10" fillId="0" borderId="0" xfId="3800" applyNumberFormat="1" applyFont="1" applyFill="1" applyBorder="1" applyAlignment="1">
      <alignment horizontal="left" vertical="center"/>
    </xf>
    <xf numFmtId="0" fontId="6" fillId="0" borderId="0" xfId="3800" applyNumberFormat="1" applyFont="1" applyFill="1" applyBorder="1" applyAlignment="1" applyProtection="1">
      <alignment horizontal="left" wrapText="1"/>
    </xf>
    <xf numFmtId="0" fontId="0" fillId="0" borderId="0" xfId="0">
      <alignment vertical="center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7" fillId="0" borderId="0" xfId="3495" applyFont="1" applyAlignment="1">
      <alignment horizontal="right" vertical="center"/>
    </xf>
    <xf numFmtId="0" fontId="22" fillId="0" borderId="2" xfId="3495" applyFont="1" applyBorder="1" applyAlignment="1">
      <alignment horizontal="centerContinuous" vertical="center"/>
    </xf>
    <xf numFmtId="0" fontId="22" fillId="0" borderId="2" xfId="3495" applyFont="1" applyBorder="1" applyAlignment="1">
      <alignment horizontal="center" vertical="center"/>
    </xf>
    <xf numFmtId="0" fontId="7" fillId="0" borderId="2" xfId="3495" applyFont="1" applyBorder="1" applyAlignment="1">
      <alignment vertical="center"/>
    </xf>
    <xf numFmtId="43" fontId="7" fillId="0" borderId="2" xfId="27" applyFont="1" applyFill="1" applyBorder="1" applyAlignment="1" applyProtection="1">
      <alignment horizontal="right" vertical="center" wrapText="1"/>
    </xf>
    <xf numFmtId="43" fontId="7" fillId="0" borderId="2" xfId="27" applyFont="1" applyFill="1" applyBorder="1" applyAlignment="1" applyProtection="1">
      <alignment horizontal="left" vertical="center"/>
    </xf>
    <xf numFmtId="43" fontId="20" fillId="0" borderId="7" xfId="27" applyFont="1" applyFill="1" applyBorder="1" applyAlignment="1">
      <alignment horizontal="left" vertical="center"/>
    </xf>
    <xf numFmtId="43" fontId="7" fillId="0" borderId="2" xfId="27" applyFont="1" applyFill="1" applyBorder="1" applyAlignment="1" applyProtection="1">
      <alignment horizontal="left" vertical="center" wrapText="1"/>
    </xf>
    <xf numFmtId="0" fontId="7" fillId="0" borderId="2" xfId="3495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0" fillId="0" borderId="0" xfId="27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3" fontId="24" fillId="0" borderId="0" xfId="27" applyFont="1" applyAlignment="1">
      <alignment horizontal="right" vertical="center"/>
    </xf>
    <xf numFmtId="186" fontId="25" fillId="0" borderId="0" xfId="0" applyNumberFormat="1" applyFont="1" applyAlignment="1">
      <alignment vertical="center"/>
    </xf>
    <xf numFmtId="49" fontId="2" fillId="0" borderId="0" xfId="3490" applyNumberFormat="1" applyFont="1" applyFill="1" applyAlignment="1" applyProtection="1">
      <alignment horizontal="center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43" fontId="26" fillId="0" borderId="0" xfId="27" applyFont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7" fillId="0" borderId="2" xfId="3490" applyNumberFormat="1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43" fontId="18" fillId="0" borderId="2" xfId="27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43" fontId="7" fillId="0" borderId="2" xfId="27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7" fillId="0" borderId="6" xfId="0" applyFont="1" applyBorder="1" applyAlignment="1">
      <alignment horizontal="left" vertical="center" wrapText="1"/>
    </xf>
    <xf numFmtId="43" fontId="23" fillId="0" borderId="6" xfId="27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6" fillId="0" borderId="0" xfId="0" applyFont="1">
      <alignment vertical="center"/>
    </xf>
    <xf numFmtId="0" fontId="28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13" fillId="0" borderId="3" xfId="3801" applyNumberFormat="1" applyFont="1" applyFill="1" applyBorder="1" applyAlignment="1" applyProtection="1">
      <alignment horizontal="center" vertical="center" wrapText="1"/>
    </xf>
    <xf numFmtId="0" fontId="13" fillId="0" borderId="5" xfId="3801" applyNumberFormat="1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3490" applyFont="1"/>
    <xf numFmtId="0" fontId="7" fillId="0" borderId="0" xfId="3490" applyFont="1"/>
    <xf numFmtId="49" fontId="7" fillId="0" borderId="0" xfId="3490" applyNumberFormat="1" applyFont="1" applyFill="1" applyAlignment="1" applyProtection="1">
      <alignment horizontal="center" vertical="center"/>
    </xf>
    <xf numFmtId="0" fontId="7" fillId="0" borderId="0" xfId="3490" applyFont="1" applyAlignment="1">
      <alignment horizontal="center" vertical="center" wrapText="1"/>
    </xf>
    <xf numFmtId="179" fontId="7" fillId="0" borderId="0" xfId="3490" applyNumberFormat="1" applyFont="1" applyAlignment="1">
      <alignment horizontal="center" vertical="center"/>
    </xf>
    <xf numFmtId="0" fontId="7" fillId="0" borderId="0" xfId="3490" applyFont="1" applyAlignment="1">
      <alignment horizontal="center" vertical="center"/>
    </xf>
    <xf numFmtId="49" fontId="29" fillId="0" borderId="0" xfId="3490" applyNumberFormat="1" applyFont="1" applyFill="1" applyAlignment="1" applyProtection="1">
      <alignment horizontal="center" vertical="center" wrapText="1"/>
    </xf>
    <xf numFmtId="0" fontId="0" fillId="0" borderId="0" xfId="3490" applyFont="1" applyAlignment="1">
      <alignment horizontal="center" vertical="center" wrapText="1"/>
    </xf>
    <xf numFmtId="179" fontId="0" fillId="0" borderId="0" xfId="3490" applyNumberFormat="1" applyFont="1" applyAlignment="1">
      <alignment horizontal="center" vertical="center"/>
    </xf>
    <xf numFmtId="0" fontId="15" fillId="0" borderId="1" xfId="3490" applyFont="1" applyBorder="1" applyAlignment="1">
      <alignment horizontal="right" vertical="center"/>
    </xf>
    <xf numFmtId="0" fontId="22" fillId="0" borderId="2" xfId="3490" applyNumberFormat="1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2" fillId="0" borderId="2" xfId="3801" applyNumberFormat="1" applyFont="1" applyFill="1" applyBorder="1" applyAlignment="1" applyProtection="1">
      <alignment horizontal="center" vertical="center" wrapText="1"/>
    </xf>
    <xf numFmtId="0" fontId="15" fillId="0" borderId="2" xfId="349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9" fontId="7" fillId="0" borderId="2" xfId="3490" applyNumberFormat="1" applyFont="1" applyFill="1" applyBorder="1" applyAlignment="1">
      <alignment horizontal="center" vertical="center" wrapText="1"/>
    </xf>
    <xf numFmtId="43" fontId="7" fillId="0" borderId="2" xfId="27" applyFont="1" applyFill="1" applyBorder="1" applyAlignment="1" applyProtection="1">
      <alignment horizontal="center" vertical="center" wrapText="1"/>
    </xf>
    <xf numFmtId="4" fontId="7" fillId="0" borderId="2" xfId="349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22" fillId="0" borderId="2" xfId="3492" applyFont="1" applyBorder="1" applyAlignment="1">
      <alignment horizontal="centerContinuous" vertical="center"/>
    </xf>
    <xf numFmtId="0" fontId="22" fillId="0" borderId="2" xfId="3492" applyFont="1" applyBorder="1" applyAlignment="1">
      <alignment horizontal="center" vertical="center"/>
    </xf>
    <xf numFmtId="0" fontId="7" fillId="0" borderId="2" xfId="3492" applyFont="1" applyBorder="1" applyAlignment="1">
      <alignment vertical="center"/>
    </xf>
    <xf numFmtId="0" fontId="7" fillId="0" borderId="2" xfId="165" applyFont="1" applyBorder="1" applyAlignment="1">
      <alignment vertical="center"/>
    </xf>
    <xf numFmtId="0" fontId="7" fillId="0" borderId="2" xfId="3492" applyFont="1" applyBorder="1" applyAlignment="1">
      <alignment horizontal="center" vertical="center"/>
    </xf>
    <xf numFmtId="0" fontId="31" fillId="0" borderId="0" xfId="3893" applyFont="1" applyAlignment="1">
      <alignment vertical="top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32" fillId="0" borderId="0" xfId="3893" applyFont="1" applyAlignment="1">
      <alignment horizontal="center" vertical="top"/>
    </xf>
    <xf numFmtId="0" fontId="30" fillId="0" borderId="0" xfId="3893" applyFont="1" applyAlignment="1">
      <alignment horizontal="center" vertical="center"/>
    </xf>
    <xf numFmtId="0" fontId="33" fillId="0" borderId="2" xfId="3893" applyFont="1" applyFill="1" applyBorder="1" applyAlignment="1">
      <alignment horizontal="left" vertical="center"/>
    </xf>
    <xf numFmtId="0" fontId="0" fillId="0" borderId="2" xfId="3893" applyFont="1" applyBorder="1" applyAlignment="1">
      <alignment horizontal="center" vertical="center"/>
    </xf>
    <xf numFmtId="0" fontId="34" fillId="0" borderId="2" xfId="3893" applyFont="1" applyFill="1" applyBorder="1" applyAlignment="1">
      <alignment horizontal="center" vertical="center"/>
    </xf>
    <xf numFmtId="0" fontId="34" fillId="0" borderId="2" xfId="3893" applyFont="1" applyFill="1" applyBorder="1">
      <alignment vertical="center"/>
    </xf>
    <xf numFmtId="0" fontId="22" fillId="0" borderId="2" xfId="2314" applyFont="1" applyBorder="1" applyAlignment="1" quotePrefix="1">
      <alignment horizontal="center" vertical="center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zoomScale="85" zoomScaleNormal="85" workbookViewId="0">
      <selection activeCell="H15" sqref="H15"/>
    </sheetView>
  </sheetViews>
  <sheetFormatPr defaultColWidth="9" defaultRowHeight="14.25" outlineLevelCol="2"/>
  <cols>
    <col min="1" max="1" width="4.375" style="170" customWidth="1"/>
    <col min="2" max="2" width="69.125" style="171" customWidth="1"/>
    <col min="3" max="3" width="14.25" style="170" customWidth="1"/>
    <col min="4" max="8" width="9" style="171"/>
    <col min="9" max="9" width="58.625" style="171" customWidth="1"/>
    <col min="10" max="16384" width="9" style="171"/>
  </cols>
  <sheetData>
    <row r="1" ht="20.25" customHeight="1" spans="1:2">
      <c r="A1" s="172" t="s">
        <v>0</v>
      </c>
      <c r="B1" s="172"/>
    </row>
    <row r="2" s="169" customFormat="1" ht="22.5" spans="1:3">
      <c r="A2" s="173" t="s">
        <v>1</v>
      </c>
      <c r="B2" s="173"/>
      <c r="C2" s="173"/>
    </row>
    <row r="3" spans="1:2">
      <c r="A3" s="174"/>
      <c r="B3" s="174"/>
    </row>
    <row r="4" ht="25.15" customHeight="1" spans="1:3">
      <c r="A4" s="175" t="s">
        <v>2</v>
      </c>
      <c r="B4" s="175"/>
      <c r="C4" s="176"/>
    </row>
    <row r="5" ht="25.15" customHeight="1" spans="1:3">
      <c r="A5" s="177" t="s">
        <v>3</v>
      </c>
      <c r="B5" s="178" t="s">
        <v>4</v>
      </c>
      <c r="C5" s="176"/>
    </row>
    <row r="6" ht="25.15" customHeight="1" spans="1:3">
      <c r="A6" s="177" t="s">
        <v>5</v>
      </c>
      <c r="B6" s="178" t="s">
        <v>6</v>
      </c>
      <c r="C6" s="176"/>
    </row>
    <row r="7" ht="25.15" customHeight="1" spans="1:3">
      <c r="A7" s="177" t="s">
        <v>7</v>
      </c>
      <c r="B7" s="178" t="s">
        <v>8</v>
      </c>
      <c r="C7" s="176"/>
    </row>
    <row r="8" ht="25.15" customHeight="1" spans="1:3">
      <c r="A8" s="177" t="s">
        <v>9</v>
      </c>
      <c r="B8" s="178" t="s">
        <v>10</v>
      </c>
      <c r="C8" s="176"/>
    </row>
    <row r="9" ht="25.15" customHeight="1" spans="1:3">
      <c r="A9" s="177" t="s">
        <v>11</v>
      </c>
      <c r="B9" s="178" t="s">
        <v>12</v>
      </c>
      <c r="C9" s="176"/>
    </row>
    <row r="10" ht="25.15" customHeight="1" spans="1:3">
      <c r="A10" s="177" t="s">
        <v>13</v>
      </c>
      <c r="B10" s="178" t="s">
        <v>14</v>
      </c>
      <c r="C10" s="176"/>
    </row>
    <row r="11" ht="25.15" customHeight="1" spans="1:3">
      <c r="A11" s="177" t="s">
        <v>15</v>
      </c>
      <c r="B11" s="178" t="s">
        <v>16</v>
      </c>
      <c r="C11" s="176"/>
    </row>
    <row r="12" ht="25.15" customHeight="1" spans="1:3">
      <c r="A12" s="177" t="s">
        <v>17</v>
      </c>
      <c r="B12" s="178" t="s">
        <v>18</v>
      </c>
      <c r="C12" s="176"/>
    </row>
    <row r="13" ht="25.15" customHeight="1" spans="1:3">
      <c r="A13" s="177" t="s">
        <v>19</v>
      </c>
      <c r="B13" s="178" t="s">
        <v>20</v>
      </c>
      <c r="C13" s="176"/>
    </row>
    <row r="14" ht="25.15" customHeight="1" spans="1:3">
      <c r="A14" s="177" t="s">
        <v>21</v>
      </c>
      <c r="B14" s="178" t="s">
        <v>22</v>
      </c>
      <c r="C14" s="176"/>
    </row>
    <row r="15" ht="25.15" customHeight="1" spans="1:3">
      <c r="A15" s="177" t="s">
        <v>23</v>
      </c>
      <c r="B15" s="178" t="s">
        <v>24</v>
      </c>
      <c r="C15" s="176"/>
    </row>
    <row r="16" ht="25.15" customHeight="1" spans="1:3">
      <c r="A16" s="177" t="s">
        <v>25</v>
      </c>
      <c r="B16" s="178" t="s">
        <v>26</v>
      </c>
      <c r="C16" s="176"/>
    </row>
  </sheetData>
  <mergeCells count="4">
    <mergeCell ref="A1:B1"/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D10" sqref="D10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60"/>
      <c r="B1" s="160"/>
      <c r="C1" s="160"/>
      <c r="D1" s="160"/>
    </row>
    <row r="2" spans="1:4">
      <c r="A2" s="161" t="s">
        <v>27</v>
      </c>
      <c r="B2" s="91"/>
      <c r="C2" s="91"/>
      <c r="D2" s="91"/>
    </row>
    <row r="3" ht="20.25" spans="1:4">
      <c r="A3" s="64" t="s">
        <v>28</v>
      </c>
      <c r="B3" s="64"/>
      <c r="C3" s="64"/>
      <c r="D3" s="64"/>
    </row>
    <row r="4" spans="1:4">
      <c r="A4" s="162"/>
      <c r="B4" s="162"/>
      <c r="C4" s="162"/>
      <c r="D4" s="163" t="s">
        <v>29</v>
      </c>
    </row>
    <row r="5" ht="20.1" customHeight="1" spans="1:4">
      <c r="A5" s="164" t="s">
        <v>30</v>
      </c>
      <c r="B5" s="164"/>
      <c r="C5" s="164" t="s">
        <v>31</v>
      </c>
      <c r="D5" s="164"/>
    </row>
    <row r="6" ht="20.1" customHeight="1" spans="1:4">
      <c r="A6" s="165" t="s">
        <v>32</v>
      </c>
      <c r="B6" s="165" t="s">
        <v>33</v>
      </c>
      <c r="C6" s="165" t="s">
        <v>34</v>
      </c>
      <c r="D6" s="165" t="s">
        <v>33</v>
      </c>
    </row>
    <row r="7" s="14" customFormat="1" ht="20.1" customHeight="1" spans="1:4">
      <c r="A7" s="166" t="s">
        <v>35</v>
      </c>
      <c r="B7" s="98">
        <v>356.47</v>
      </c>
      <c r="C7" s="166" t="s">
        <v>36</v>
      </c>
      <c r="D7" s="99">
        <f>D8+D9+D10</f>
        <v>356.47</v>
      </c>
    </row>
    <row r="8" s="14" customFormat="1" ht="20.1" customHeight="1" spans="1:4">
      <c r="A8" s="166" t="s">
        <v>37</v>
      </c>
      <c r="B8" s="98">
        <v>0</v>
      </c>
      <c r="C8" s="166" t="s">
        <v>38</v>
      </c>
      <c r="D8" s="101">
        <v>272.46</v>
      </c>
    </row>
    <row r="9" s="14" customFormat="1" ht="20.1" customHeight="1" spans="1:4">
      <c r="A9" s="167" t="s">
        <v>39</v>
      </c>
      <c r="B9" s="98">
        <v>0</v>
      </c>
      <c r="C9" s="166" t="s">
        <v>40</v>
      </c>
      <c r="D9" s="101">
        <v>42.84</v>
      </c>
    </row>
    <row r="10" s="14" customFormat="1" ht="20.1" customHeight="1" spans="1:4">
      <c r="A10" s="167" t="s">
        <v>41</v>
      </c>
      <c r="B10" s="98">
        <v>10</v>
      </c>
      <c r="C10" s="166" t="s">
        <v>42</v>
      </c>
      <c r="D10" s="101">
        <v>41.17</v>
      </c>
    </row>
    <row r="11" s="14" customFormat="1" ht="20.1" customHeight="1" spans="1:4">
      <c r="A11" s="167" t="s">
        <v>43</v>
      </c>
      <c r="B11" s="98">
        <v>0</v>
      </c>
      <c r="C11" s="166" t="s">
        <v>44</v>
      </c>
      <c r="D11" s="101">
        <v>10</v>
      </c>
    </row>
    <row r="12" s="14" customFormat="1" ht="20.1" customHeight="1" spans="1:4">
      <c r="A12" s="168" t="s">
        <v>45</v>
      </c>
      <c r="B12" s="98">
        <f>SUM(B7:B11)</f>
        <v>366.47</v>
      </c>
      <c r="C12" s="168" t="s">
        <v>46</v>
      </c>
      <c r="D12" s="101">
        <f>D7+D11</f>
        <v>366.47</v>
      </c>
    </row>
  </sheetData>
  <mergeCells count="2">
    <mergeCell ref="A1:D1"/>
    <mergeCell ref="A3:D3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E20" sqref="E20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37" customWidth="1"/>
    <col min="4" max="8" width="9.5" style="137" customWidth="1"/>
  </cols>
  <sheetData>
    <row r="1" spans="1:8">
      <c r="A1" s="138" t="s">
        <v>47</v>
      </c>
      <c r="B1" s="139"/>
      <c r="C1" s="140"/>
      <c r="D1" s="141"/>
      <c r="E1" s="141"/>
      <c r="F1" s="142"/>
      <c r="G1" s="143"/>
      <c r="H1" s="143"/>
    </row>
    <row r="2" ht="29.1" customHeight="1" spans="1:8">
      <c r="A2" s="110" t="s">
        <v>48</v>
      </c>
      <c r="B2" s="110"/>
      <c r="C2" s="110"/>
      <c r="D2" s="110"/>
      <c r="E2" s="110"/>
      <c r="F2" s="110"/>
      <c r="G2" s="110"/>
      <c r="H2" s="110"/>
    </row>
    <row r="3" ht="25.5" spans="1:8">
      <c r="A3" s="138"/>
      <c r="B3" s="138"/>
      <c r="C3" s="144"/>
      <c r="D3" s="145"/>
      <c r="E3" s="145"/>
      <c r="F3" s="146"/>
      <c r="G3" s="147" t="s">
        <v>29</v>
      </c>
      <c r="H3" s="147"/>
    </row>
    <row r="4" spans="1:8">
      <c r="A4" s="148" t="s">
        <v>49</v>
      </c>
      <c r="B4" s="148" t="s">
        <v>50</v>
      </c>
      <c r="C4" s="149" t="s">
        <v>51</v>
      </c>
      <c r="D4" s="150"/>
      <c r="E4" s="150"/>
      <c r="F4" s="150"/>
      <c r="G4" s="150"/>
      <c r="H4" s="151"/>
    </row>
    <row r="5" ht="60" customHeight="1" spans="1:8">
      <c r="A5" s="148"/>
      <c r="B5" s="148"/>
      <c r="C5" s="152" t="s">
        <v>52</v>
      </c>
      <c r="D5" s="152" t="s">
        <v>53</v>
      </c>
      <c r="E5" s="152" t="s">
        <v>54</v>
      </c>
      <c r="F5" s="152" t="s">
        <v>55</v>
      </c>
      <c r="G5" s="153" t="s">
        <v>56</v>
      </c>
      <c r="H5" s="152" t="s">
        <v>57</v>
      </c>
    </row>
    <row r="6" ht="20.1" customHeight="1" spans="1:8">
      <c r="A6" s="154" t="s">
        <v>58</v>
      </c>
      <c r="B6" s="154" t="s">
        <v>58</v>
      </c>
      <c r="C6" s="155">
        <v>1</v>
      </c>
      <c r="D6" s="154">
        <v>2</v>
      </c>
      <c r="E6" s="155">
        <v>3</v>
      </c>
      <c r="F6" s="155">
        <v>4</v>
      </c>
      <c r="G6" s="154">
        <v>5</v>
      </c>
      <c r="H6" s="155">
        <v>6</v>
      </c>
    </row>
    <row r="7" s="14" customFormat="1" ht="20.1" customHeight="1" spans="1:8">
      <c r="A7" s="118" t="s">
        <v>59</v>
      </c>
      <c r="B7" s="156" t="s">
        <v>60</v>
      </c>
      <c r="C7" s="157">
        <f>SUM(D7:H7)</f>
        <v>366.47</v>
      </c>
      <c r="D7" s="157">
        <v>356.47</v>
      </c>
      <c r="E7" s="157">
        <v>0</v>
      </c>
      <c r="F7" s="157">
        <v>0</v>
      </c>
      <c r="G7" s="157">
        <v>0</v>
      </c>
      <c r="H7" s="157">
        <v>10</v>
      </c>
    </row>
    <row r="8" s="14" customFormat="1" ht="20.1" customHeight="1" spans="1:8">
      <c r="A8" s="118"/>
      <c r="B8" s="118"/>
      <c r="C8" s="158"/>
      <c r="D8" s="158"/>
      <c r="E8" s="158"/>
      <c r="F8" s="158"/>
      <c r="G8" s="158"/>
      <c r="H8" s="158"/>
    </row>
    <row r="9" s="14" customFormat="1" ht="20.1" customHeight="1" spans="1:8">
      <c r="A9" s="127"/>
      <c r="B9" s="127"/>
      <c r="C9" s="159"/>
      <c r="D9" s="159"/>
      <c r="E9" s="159"/>
      <c r="F9" s="159"/>
      <c r="G9" s="159"/>
      <c r="H9" s="159"/>
    </row>
    <row r="10" s="14" customFormat="1" ht="20.1" customHeight="1" spans="1:8">
      <c r="A10" s="127"/>
      <c r="B10" s="127"/>
      <c r="C10" s="159"/>
      <c r="D10" s="159"/>
      <c r="E10" s="159"/>
      <c r="F10" s="159"/>
      <c r="G10" s="159"/>
      <c r="H10" s="159"/>
    </row>
    <row r="11" s="14" customFormat="1" ht="20.1" customHeight="1" spans="1:8">
      <c r="A11" s="127"/>
      <c r="B11" s="127"/>
      <c r="C11" s="159"/>
      <c r="D11" s="159"/>
      <c r="E11" s="159"/>
      <c r="F11" s="159"/>
      <c r="G11" s="159"/>
      <c r="H11" s="159"/>
    </row>
    <row r="12" s="14" customFormat="1" ht="20.1" customHeight="1" spans="1:8">
      <c r="A12" s="127"/>
      <c r="B12" s="127"/>
      <c r="C12" s="159"/>
      <c r="D12" s="159"/>
      <c r="E12" s="159"/>
      <c r="F12" s="159"/>
      <c r="G12" s="159"/>
      <c r="H12" s="159"/>
    </row>
    <row r="13" s="14" customFormat="1" ht="20.1" customHeight="1" spans="1:8">
      <c r="A13" s="127"/>
      <c r="B13" s="127"/>
      <c r="C13" s="159"/>
      <c r="D13" s="159"/>
      <c r="E13" s="159"/>
      <c r="F13" s="159"/>
      <c r="G13" s="159"/>
      <c r="H13" s="159"/>
    </row>
    <row r="14" s="14" customFormat="1" ht="20.1" customHeight="1" spans="1:8">
      <c r="A14" s="127"/>
      <c r="B14" s="127"/>
      <c r="C14" s="159"/>
      <c r="D14" s="159"/>
      <c r="E14" s="159"/>
      <c r="F14" s="159"/>
      <c r="G14" s="159"/>
      <c r="H14" s="159"/>
    </row>
  </sheetData>
  <mergeCells count="5">
    <mergeCell ref="A2:H2"/>
    <mergeCell ref="G3:H3"/>
    <mergeCell ref="C4:H4"/>
    <mergeCell ref="A4:A5"/>
    <mergeCell ref="B4:B5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3"/>
  <sheetViews>
    <sheetView tabSelected="1" topLeftCell="C34" workbookViewId="0">
      <selection activeCell="J42" sqref="J42"/>
    </sheetView>
  </sheetViews>
  <sheetFormatPr defaultColWidth="9" defaultRowHeight="14.25"/>
  <cols>
    <col min="1" max="1" width="9" style="14" customWidth="1"/>
    <col min="2" max="2" width="16.5" style="14" customWidth="1"/>
    <col min="3" max="3" width="9.125" style="103" customWidth="1"/>
    <col min="4" max="4" width="33.375" style="14" customWidth="1"/>
    <col min="5" max="5" width="11.5" style="104" customWidth="1"/>
    <col min="6" max="6" width="11.25" style="104" customWidth="1"/>
    <col min="7" max="7" width="16.125" style="104" customWidth="1"/>
    <col min="8" max="8" width="9.625" style="104" customWidth="1"/>
    <col min="9" max="9" width="10.875" customWidth="1"/>
    <col min="10" max="11" width="9.625" customWidth="1"/>
    <col min="12" max="12" width="12" customWidth="1"/>
    <col min="13" max="13" width="11.875" customWidth="1"/>
    <col min="14" max="14" width="9.625" customWidth="1"/>
    <col min="15" max="15" width="9.125" customWidth="1"/>
  </cols>
  <sheetData>
    <row r="1" ht="25.5" spans="1:15">
      <c r="A1" s="105" t="s">
        <v>61</v>
      </c>
      <c r="B1" s="106"/>
      <c r="C1" s="107"/>
      <c r="D1" s="106"/>
      <c r="E1" s="108"/>
      <c r="F1" s="109"/>
      <c r="G1" s="109"/>
      <c r="H1" s="108"/>
      <c r="I1" s="109"/>
      <c r="J1" s="109"/>
      <c r="K1" s="130"/>
      <c r="L1" s="130"/>
      <c r="M1" s="91"/>
      <c r="N1" s="91"/>
      <c r="O1" s="91"/>
    </row>
    <row r="2" ht="20.25" spans="1:15">
      <c r="A2" s="110" t="s">
        <v>62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>
      <c r="A3" s="111"/>
      <c r="B3" s="111"/>
      <c r="C3" s="112"/>
      <c r="D3" s="111"/>
      <c r="E3" s="113"/>
      <c r="F3" s="113"/>
      <c r="G3" s="113"/>
      <c r="H3" s="113"/>
      <c r="I3" s="131"/>
      <c r="J3" s="131"/>
      <c r="K3" s="131"/>
      <c r="L3" s="131"/>
      <c r="M3" s="131"/>
      <c r="N3" s="132" t="s">
        <v>29</v>
      </c>
      <c r="O3" s="132"/>
    </row>
    <row r="4" s="14" customFormat="1" ht="18" customHeight="1" spans="1:15">
      <c r="A4" s="114" t="s">
        <v>49</v>
      </c>
      <c r="B4" s="114" t="s">
        <v>50</v>
      </c>
      <c r="C4" s="114" t="s">
        <v>63</v>
      </c>
      <c r="D4" s="114" t="s">
        <v>64</v>
      </c>
      <c r="E4" s="114" t="s">
        <v>65</v>
      </c>
      <c r="F4" s="114" t="s">
        <v>66</v>
      </c>
      <c r="G4" s="114" t="s">
        <v>67</v>
      </c>
      <c r="H4" s="114" t="s">
        <v>68</v>
      </c>
      <c r="I4" s="114" t="s">
        <v>69</v>
      </c>
      <c r="J4" s="133" t="s">
        <v>51</v>
      </c>
      <c r="K4" s="133"/>
      <c r="L4" s="133"/>
      <c r="M4" s="133"/>
      <c r="N4" s="133"/>
      <c r="O4" s="133"/>
    </row>
    <row r="5" s="14" customFormat="1" ht="43.15" customHeight="1" spans="1:15">
      <c r="A5" s="115"/>
      <c r="B5" s="115"/>
      <c r="C5" s="115"/>
      <c r="D5" s="115"/>
      <c r="E5" s="115"/>
      <c r="F5" s="115"/>
      <c r="G5" s="115"/>
      <c r="H5" s="115"/>
      <c r="I5" s="115"/>
      <c r="J5" s="114" t="s">
        <v>65</v>
      </c>
      <c r="K5" s="114" t="s">
        <v>53</v>
      </c>
      <c r="L5" s="114" t="s">
        <v>54</v>
      </c>
      <c r="M5" s="114" t="s">
        <v>55</v>
      </c>
      <c r="N5" s="134" t="s">
        <v>56</v>
      </c>
      <c r="O5" s="114" t="s">
        <v>57</v>
      </c>
    </row>
    <row r="6" s="14" customFormat="1" ht="12" spans="1: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35"/>
      <c r="O6" s="116"/>
    </row>
    <row r="7" s="14" customFormat="1" ht="20.1" customHeight="1" spans="1:15">
      <c r="A7" s="117" t="s">
        <v>58</v>
      </c>
      <c r="B7" s="117" t="s">
        <v>58</v>
      </c>
      <c r="C7" s="117" t="s">
        <v>58</v>
      </c>
      <c r="D7" s="117" t="s">
        <v>58</v>
      </c>
      <c r="E7" s="117">
        <v>1</v>
      </c>
      <c r="F7" s="117">
        <v>2</v>
      </c>
      <c r="G7" s="117">
        <v>3</v>
      </c>
      <c r="H7" s="117">
        <v>4</v>
      </c>
      <c r="I7" s="117">
        <v>5</v>
      </c>
      <c r="J7" s="117">
        <v>6</v>
      </c>
      <c r="K7" s="117">
        <v>7</v>
      </c>
      <c r="L7" s="117">
        <v>8</v>
      </c>
      <c r="M7" s="117">
        <v>9</v>
      </c>
      <c r="N7" s="117">
        <v>10</v>
      </c>
      <c r="O7" s="117">
        <v>11</v>
      </c>
    </row>
    <row r="8" s="14" customFormat="1" ht="24" customHeight="1" spans="1:15">
      <c r="A8" s="118" t="s">
        <v>59</v>
      </c>
      <c r="B8" s="117" t="s">
        <v>60</v>
      </c>
      <c r="C8" s="117"/>
      <c r="D8" s="119" t="s">
        <v>70</v>
      </c>
      <c r="E8" s="120">
        <f t="shared" ref="E8:K8" si="0">E9+E24+E27+E37+E42+E50</f>
        <v>366.47</v>
      </c>
      <c r="F8" s="120">
        <f t="shared" si="0"/>
        <v>272.46</v>
      </c>
      <c r="G8" s="120">
        <f>G9+G24+G27+G37+G42+G50</f>
        <v>42.84</v>
      </c>
      <c r="H8" s="120">
        <f t="shared" si="0"/>
        <v>41.17</v>
      </c>
      <c r="I8" s="120">
        <f t="shared" si="0"/>
        <v>10</v>
      </c>
      <c r="J8" s="120">
        <f>J9+J24+J27+J37+J42+J50</f>
        <v>356.47</v>
      </c>
      <c r="K8" s="120">
        <f t="shared" si="0"/>
        <v>356.47</v>
      </c>
      <c r="L8" s="120">
        <f>L9+L24+L27+L37+L42+L50</f>
        <v>0</v>
      </c>
      <c r="M8" s="120">
        <f>M9+M24+M27+M37+M42+M50</f>
        <v>0</v>
      </c>
      <c r="N8" s="120">
        <f>N9+N24+N27+N37+N42+N50</f>
        <v>0</v>
      </c>
      <c r="O8" s="120">
        <f>O9+O24+O27+O37+O42+O50</f>
        <v>10</v>
      </c>
    </row>
    <row r="9" s="61" customFormat="1" ht="25" customHeight="1" spans="1:15">
      <c r="A9" s="121"/>
      <c r="B9" s="122"/>
      <c r="C9" s="123">
        <v>201</v>
      </c>
      <c r="D9" s="124" t="s">
        <v>71</v>
      </c>
      <c r="E9" s="120">
        <f>E10+E12+E14+E16+E18+E20+E22</f>
        <v>158.5</v>
      </c>
      <c r="F9" s="120">
        <f>F10+F12+F14+F16+F18+F20+F22</f>
        <v>126.73</v>
      </c>
      <c r="G9" s="125">
        <f>G10+G12+G14+G16+G18+G20+G22</f>
        <v>0</v>
      </c>
      <c r="H9" s="120">
        <f>H10+H12+H14+H16+H18+H20+H22</f>
        <v>31.77</v>
      </c>
      <c r="I9" s="120">
        <f>I10+I12+I14+I16+I18+I20+I22</f>
        <v>0</v>
      </c>
      <c r="J9" s="120">
        <f>J10+J12+J14+J16+J18+J20+J22</f>
        <v>158.5</v>
      </c>
      <c r="K9" s="120">
        <f>K10+K12+K14+K16+K18+K20+K22</f>
        <v>158.5</v>
      </c>
      <c r="L9" s="120">
        <f>L10+L12+L14+L16+L18+L20+L22</f>
        <v>0</v>
      </c>
      <c r="M9" s="120">
        <f>M10+M12+M14+M16+M18+M20+M22</f>
        <v>0</v>
      </c>
      <c r="N9" s="120">
        <f>N10+N12+N14+N16+N18+N20+N22</f>
        <v>0</v>
      </c>
      <c r="O9" s="120">
        <f>O10+O12+O14+O16+O18+O20+O22</f>
        <v>0</v>
      </c>
    </row>
    <row r="10" s="61" customFormat="1" ht="25" customHeight="1" spans="1:15">
      <c r="A10" s="121"/>
      <c r="B10" s="121"/>
      <c r="C10" s="123">
        <v>20101</v>
      </c>
      <c r="D10" s="126" t="s">
        <v>72</v>
      </c>
      <c r="E10" s="125">
        <f>SUM(F10:I10)</f>
        <v>6</v>
      </c>
      <c r="F10" s="125">
        <f>F11</f>
        <v>5</v>
      </c>
      <c r="G10" s="125">
        <f>G11</f>
        <v>0</v>
      </c>
      <c r="H10" s="125">
        <v>1</v>
      </c>
      <c r="I10" s="125">
        <v>0</v>
      </c>
      <c r="J10" s="120">
        <f>K10</f>
        <v>6</v>
      </c>
      <c r="K10" s="120">
        <f>E10</f>
        <v>6</v>
      </c>
      <c r="L10" s="120">
        <v>0</v>
      </c>
      <c r="M10" s="120">
        <v>0</v>
      </c>
      <c r="N10" s="120">
        <v>0</v>
      </c>
      <c r="O10" s="120">
        <v>0</v>
      </c>
    </row>
    <row r="11" ht="25" customHeight="1" spans="1:15">
      <c r="A11" s="127"/>
      <c r="B11" s="127"/>
      <c r="C11" s="123">
        <v>2010101</v>
      </c>
      <c r="D11" s="126" t="s">
        <v>73</v>
      </c>
      <c r="E11" s="125">
        <f>SUM(F11:I11)</f>
        <v>6</v>
      </c>
      <c r="F11" s="125">
        <v>5</v>
      </c>
      <c r="G11" s="125">
        <v>0</v>
      </c>
      <c r="H11" s="125">
        <v>1</v>
      </c>
      <c r="I11" s="120">
        <v>0</v>
      </c>
      <c r="J11" s="120">
        <f>K11</f>
        <v>6</v>
      </c>
      <c r="K11" s="120">
        <f>E11</f>
        <v>6</v>
      </c>
      <c r="L11" s="120">
        <v>0</v>
      </c>
      <c r="M11" s="120">
        <v>0</v>
      </c>
      <c r="N11" s="120">
        <v>0</v>
      </c>
      <c r="O11" s="120">
        <v>0</v>
      </c>
    </row>
    <row r="12" ht="25" customHeight="1" spans="1:15">
      <c r="A12" s="127"/>
      <c r="B12" s="127"/>
      <c r="C12" s="123">
        <v>20103</v>
      </c>
      <c r="D12" s="126" t="s">
        <v>74</v>
      </c>
      <c r="E12" s="125">
        <f>SUM(F12:I12)</f>
        <v>82</v>
      </c>
      <c r="F12" s="125">
        <f>F13</f>
        <v>66.82</v>
      </c>
      <c r="G12" s="125">
        <v>0</v>
      </c>
      <c r="H12" s="125">
        <f>H13</f>
        <v>15.18</v>
      </c>
      <c r="I12" s="125">
        <v>0</v>
      </c>
      <c r="J12" s="120">
        <f>K12</f>
        <v>82</v>
      </c>
      <c r="K12" s="120">
        <f>E12</f>
        <v>82</v>
      </c>
      <c r="L12" s="120">
        <v>0</v>
      </c>
      <c r="M12" s="120">
        <v>0</v>
      </c>
      <c r="N12" s="120">
        <v>0</v>
      </c>
      <c r="O12" s="120">
        <v>0</v>
      </c>
    </row>
    <row r="13" ht="25" customHeight="1" spans="1:15">
      <c r="A13" s="127"/>
      <c r="B13" s="127"/>
      <c r="C13" s="123">
        <v>2010301</v>
      </c>
      <c r="D13" s="126" t="s">
        <v>73</v>
      </c>
      <c r="E13" s="125">
        <f>SUM(F13:I13)</f>
        <v>82</v>
      </c>
      <c r="F13" s="125">
        <v>66.82</v>
      </c>
      <c r="G13" s="125">
        <v>0</v>
      </c>
      <c r="H13" s="125">
        <v>15.18</v>
      </c>
      <c r="I13" s="125">
        <v>0</v>
      </c>
      <c r="J13" s="120">
        <f>K13</f>
        <v>82</v>
      </c>
      <c r="K13" s="120">
        <f>E13</f>
        <v>82</v>
      </c>
      <c r="L13" s="120">
        <v>0</v>
      </c>
      <c r="M13" s="120">
        <v>0</v>
      </c>
      <c r="N13" s="120">
        <v>0</v>
      </c>
      <c r="O13" s="120">
        <v>0</v>
      </c>
    </row>
    <row r="14" ht="25" customHeight="1" spans="1:15">
      <c r="A14" s="127"/>
      <c r="B14" s="127"/>
      <c r="C14" s="123">
        <v>20106</v>
      </c>
      <c r="D14" s="126" t="s">
        <v>75</v>
      </c>
      <c r="E14" s="125">
        <f>SUM(F14:I14)</f>
        <v>6</v>
      </c>
      <c r="F14" s="125">
        <f>F15</f>
        <v>5</v>
      </c>
      <c r="G14" s="125">
        <f>G15</f>
        <v>0</v>
      </c>
      <c r="H14" s="125">
        <f>H15</f>
        <v>1</v>
      </c>
      <c r="I14" s="125">
        <f>I15</f>
        <v>0</v>
      </c>
      <c r="J14" s="120">
        <f>K14</f>
        <v>6</v>
      </c>
      <c r="K14" s="120">
        <f>E14</f>
        <v>6</v>
      </c>
      <c r="L14" s="120">
        <v>0</v>
      </c>
      <c r="M14" s="120">
        <v>0</v>
      </c>
      <c r="N14" s="120">
        <v>0</v>
      </c>
      <c r="O14" s="120">
        <v>0</v>
      </c>
    </row>
    <row r="15" ht="25" customHeight="1" spans="1:15">
      <c r="A15" s="127"/>
      <c r="B15" s="127"/>
      <c r="C15" s="123">
        <v>2010601</v>
      </c>
      <c r="D15" s="126" t="s">
        <v>73</v>
      </c>
      <c r="E15" s="125">
        <f>SUM(F15:I15)</f>
        <v>6</v>
      </c>
      <c r="F15" s="125">
        <v>5</v>
      </c>
      <c r="G15" s="125">
        <v>0</v>
      </c>
      <c r="H15" s="125">
        <v>1</v>
      </c>
      <c r="I15" s="125">
        <v>0</v>
      </c>
      <c r="J15" s="120">
        <f>K15</f>
        <v>6</v>
      </c>
      <c r="K15" s="120">
        <f>E15</f>
        <v>6</v>
      </c>
      <c r="L15" s="120">
        <v>0</v>
      </c>
      <c r="M15" s="120">
        <v>0</v>
      </c>
      <c r="N15" s="120">
        <v>0</v>
      </c>
      <c r="O15" s="120">
        <v>0</v>
      </c>
    </row>
    <row r="16" ht="25" customHeight="1" spans="1:15">
      <c r="A16" s="127"/>
      <c r="B16" s="127"/>
      <c r="C16" s="123">
        <v>20111</v>
      </c>
      <c r="D16" s="126" t="s">
        <v>76</v>
      </c>
      <c r="E16" s="125">
        <f>SUM(F16:I16)</f>
        <v>10</v>
      </c>
      <c r="F16" s="125">
        <f>F17</f>
        <v>7</v>
      </c>
      <c r="G16" s="125">
        <f>G17</f>
        <v>0</v>
      </c>
      <c r="H16" s="125">
        <f>H17</f>
        <v>3</v>
      </c>
      <c r="I16" s="125">
        <v>0</v>
      </c>
      <c r="J16" s="120">
        <f>K16</f>
        <v>10</v>
      </c>
      <c r="K16" s="120">
        <f>E16</f>
        <v>10</v>
      </c>
      <c r="L16" s="120">
        <v>0</v>
      </c>
      <c r="M16" s="120">
        <v>0</v>
      </c>
      <c r="N16" s="120">
        <v>0</v>
      </c>
      <c r="O16" s="120">
        <v>0</v>
      </c>
    </row>
    <row r="17" ht="25" customHeight="1" spans="1:15">
      <c r="A17" s="127"/>
      <c r="B17" s="127"/>
      <c r="C17" s="123">
        <v>2011101</v>
      </c>
      <c r="D17" s="126" t="s">
        <v>73</v>
      </c>
      <c r="E17" s="125">
        <f>SUM(F17:I17)</f>
        <v>10</v>
      </c>
      <c r="F17" s="125">
        <v>7</v>
      </c>
      <c r="G17" s="125">
        <v>0</v>
      </c>
      <c r="H17" s="125">
        <v>3</v>
      </c>
      <c r="I17" s="125">
        <v>0</v>
      </c>
      <c r="J17" s="120">
        <f>K17</f>
        <v>10</v>
      </c>
      <c r="K17" s="120">
        <f>E17</f>
        <v>10</v>
      </c>
      <c r="L17" s="120">
        <v>0</v>
      </c>
      <c r="M17" s="120">
        <v>0</v>
      </c>
      <c r="N17" s="120">
        <v>0</v>
      </c>
      <c r="O17" s="120">
        <v>0</v>
      </c>
    </row>
    <row r="18" ht="25" customHeight="1" spans="1:15">
      <c r="A18" s="127"/>
      <c r="B18" s="127"/>
      <c r="C18" s="123">
        <v>20129</v>
      </c>
      <c r="D18" s="126" t="s">
        <v>77</v>
      </c>
      <c r="E18" s="125">
        <f>SUM(F18:I18)</f>
        <v>6</v>
      </c>
      <c r="F18" s="125">
        <f>F19</f>
        <v>5</v>
      </c>
      <c r="G18" s="125">
        <v>0</v>
      </c>
      <c r="H18" s="125">
        <f>H19</f>
        <v>1</v>
      </c>
      <c r="I18" s="125">
        <v>0</v>
      </c>
      <c r="J18" s="120">
        <f>K18</f>
        <v>6</v>
      </c>
      <c r="K18" s="120">
        <f>E18</f>
        <v>6</v>
      </c>
      <c r="L18" s="120">
        <v>0</v>
      </c>
      <c r="M18" s="120">
        <v>0</v>
      </c>
      <c r="N18" s="120">
        <v>0</v>
      </c>
      <c r="O18" s="120">
        <v>0</v>
      </c>
    </row>
    <row r="19" ht="25" customHeight="1" spans="1:15">
      <c r="A19" s="127"/>
      <c r="B19" s="127"/>
      <c r="C19" s="123">
        <v>2012901</v>
      </c>
      <c r="D19" s="126" t="s">
        <v>73</v>
      </c>
      <c r="E19" s="125">
        <f>SUM(F19:I19)</f>
        <v>6</v>
      </c>
      <c r="F19" s="125">
        <v>5</v>
      </c>
      <c r="G19" s="125">
        <v>0</v>
      </c>
      <c r="H19" s="125">
        <v>1</v>
      </c>
      <c r="I19" s="125">
        <v>0</v>
      </c>
      <c r="J19" s="120">
        <f>K19</f>
        <v>6</v>
      </c>
      <c r="K19" s="120">
        <f>E19</f>
        <v>6</v>
      </c>
      <c r="L19" s="120">
        <v>0</v>
      </c>
      <c r="M19" s="120">
        <v>0</v>
      </c>
      <c r="N19" s="120">
        <v>0</v>
      </c>
      <c r="O19" s="120">
        <v>0</v>
      </c>
    </row>
    <row r="20" ht="25" customHeight="1" spans="1:15">
      <c r="A20" s="127"/>
      <c r="B20" s="127"/>
      <c r="C20" s="123">
        <v>20131</v>
      </c>
      <c r="D20" s="126" t="s">
        <v>78</v>
      </c>
      <c r="E20" s="125">
        <f>SUM(F20:I20)</f>
        <v>46.5</v>
      </c>
      <c r="F20" s="125">
        <f>F21</f>
        <v>37.91</v>
      </c>
      <c r="G20" s="125">
        <v>0</v>
      </c>
      <c r="H20" s="125">
        <f>H21</f>
        <v>8.59</v>
      </c>
      <c r="I20" s="125">
        <v>0</v>
      </c>
      <c r="J20" s="120">
        <f>K20</f>
        <v>46.5</v>
      </c>
      <c r="K20" s="120">
        <f>E20</f>
        <v>46.5</v>
      </c>
      <c r="L20" s="120">
        <v>0</v>
      </c>
      <c r="M20" s="120">
        <v>0</v>
      </c>
      <c r="N20" s="120">
        <v>0</v>
      </c>
      <c r="O20" s="120">
        <v>0</v>
      </c>
    </row>
    <row r="21" ht="25" customHeight="1" spans="1:15">
      <c r="A21" s="127"/>
      <c r="B21" s="127"/>
      <c r="C21" s="123">
        <v>2013101</v>
      </c>
      <c r="D21" s="126" t="s">
        <v>73</v>
      </c>
      <c r="E21" s="125">
        <f>SUM(F21:I21)</f>
        <v>46.5</v>
      </c>
      <c r="F21" s="125">
        <v>37.91</v>
      </c>
      <c r="G21" s="125">
        <v>0</v>
      </c>
      <c r="H21" s="125">
        <v>8.59</v>
      </c>
      <c r="I21" s="125">
        <v>0</v>
      </c>
      <c r="J21" s="120">
        <f>K21</f>
        <v>46.5</v>
      </c>
      <c r="K21" s="120">
        <f>E21</f>
        <v>46.5</v>
      </c>
      <c r="L21" s="120">
        <v>0</v>
      </c>
      <c r="M21" s="120">
        <v>0</v>
      </c>
      <c r="N21" s="120">
        <v>0</v>
      </c>
      <c r="O21" s="120">
        <v>0</v>
      </c>
    </row>
    <row r="22" ht="25" customHeight="1" spans="1:15">
      <c r="A22" s="127"/>
      <c r="B22" s="127"/>
      <c r="C22" s="123">
        <v>20136</v>
      </c>
      <c r="D22" s="126" t="s">
        <v>79</v>
      </c>
      <c r="E22" s="125">
        <f>SUM(F22:I22)</f>
        <v>2</v>
      </c>
      <c r="F22" s="125">
        <v>0</v>
      </c>
      <c r="G22" s="125">
        <v>0</v>
      </c>
      <c r="H22" s="125">
        <f>H23</f>
        <v>2</v>
      </c>
      <c r="I22" s="125">
        <f>I23</f>
        <v>0</v>
      </c>
      <c r="J22" s="120">
        <f>K22</f>
        <v>2</v>
      </c>
      <c r="K22" s="120">
        <f>E22</f>
        <v>2</v>
      </c>
      <c r="L22" s="120">
        <v>0</v>
      </c>
      <c r="M22" s="120">
        <v>0</v>
      </c>
      <c r="N22" s="120">
        <v>0</v>
      </c>
      <c r="O22" s="120">
        <v>0</v>
      </c>
    </row>
    <row r="23" ht="25" customHeight="1" spans="1:15">
      <c r="A23" s="127"/>
      <c r="B23" s="127"/>
      <c r="C23" s="123">
        <v>2013699</v>
      </c>
      <c r="D23" s="126" t="s">
        <v>80</v>
      </c>
      <c r="E23" s="125">
        <f>SUM(F23:I23)</f>
        <v>2</v>
      </c>
      <c r="F23" s="125">
        <v>0</v>
      </c>
      <c r="G23" s="125">
        <v>0</v>
      </c>
      <c r="H23" s="125">
        <v>2</v>
      </c>
      <c r="I23" s="125">
        <v>0</v>
      </c>
      <c r="J23" s="120">
        <f>K23</f>
        <v>2</v>
      </c>
      <c r="K23" s="120">
        <f>E23</f>
        <v>2</v>
      </c>
      <c r="L23" s="120">
        <v>0</v>
      </c>
      <c r="M23" s="120">
        <v>0</v>
      </c>
      <c r="N23" s="120">
        <v>0</v>
      </c>
      <c r="O23" s="120">
        <v>0</v>
      </c>
    </row>
    <row r="24" ht="25" customHeight="1" spans="1:15">
      <c r="A24" s="127"/>
      <c r="B24" s="127"/>
      <c r="C24" s="123">
        <v>207</v>
      </c>
      <c r="D24" s="124" t="s">
        <v>81</v>
      </c>
      <c r="E24" s="125">
        <f>SUM(F24:I24)</f>
        <v>6</v>
      </c>
      <c r="F24" s="125">
        <f>F25</f>
        <v>5</v>
      </c>
      <c r="G24" s="125">
        <f>G25</f>
        <v>0</v>
      </c>
      <c r="H24" s="125">
        <f>H25</f>
        <v>1</v>
      </c>
      <c r="I24" s="125">
        <f>I25</f>
        <v>0</v>
      </c>
      <c r="J24" s="120">
        <f>J25</f>
        <v>6</v>
      </c>
      <c r="K24" s="120">
        <f>K25</f>
        <v>6</v>
      </c>
      <c r="L24" s="120">
        <f>L25</f>
        <v>0</v>
      </c>
      <c r="M24" s="120">
        <f>M25</f>
        <v>0</v>
      </c>
      <c r="N24" s="120">
        <f>N25</f>
        <v>0</v>
      </c>
      <c r="O24" s="120">
        <f>O25</f>
        <v>0</v>
      </c>
    </row>
    <row r="25" ht="25" customHeight="1" spans="1:15">
      <c r="A25" s="127"/>
      <c r="B25" s="127"/>
      <c r="C25" s="123">
        <v>20701</v>
      </c>
      <c r="D25" s="126" t="s">
        <v>82</v>
      </c>
      <c r="E25" s="125">
        <f>SUM(F25:I25)</f>
        <v>6</v>
      </c>
      <c r="F25" s="125">
        <v>5</v>
      </c>
      <c r="G25" s="125">
        <v>0</v>
      </c>
      <c r="H25" s="125">
        <f>H26</f>
        <v>1</v>
      </c>
      <c r="I25" s="125">
        <v>0</v>
      </c>
      <c r="J25" s="120">
        <f>K25</f>
        <v>6</v>
      </c>
      <c r="K25" s="120">
        <f>E25</f>
        <v>6</v>
      </c>
      <c r="L25" s="120">
        <v>0</v>
      </c>
      <c r="M25" s="120">
        <v>0</v>
      </c>
      <c r="N25" s="120">
        <v>0</v>
      </c>
      <c r="O25" s="120">
        <v>0</v>
      </c>
    </row>
    <row r="26" ht="25" customHeight="1" spans="1:15">
      <c r="A26" s="127"/>
      <c r="B26" s="127"/>
      <c r="C26" s="123">
        <v>2070101</v>
      </c>
      <c r="D26" s="126" t="s">
        <v>73</v>
      </c>
      <c r="E26" s="125">
        <f>SUM(F26:I26)</f>
        <v>6</v>
      </c>
      <c r="F26" s="125">
        <v>5</v>
      </c>
      <c r="G26" s="125">
        <v>0</v>
      </c>
      <c r="H26" s="125">
        <v>1</v>
      </c>
      <c r="I26" s="125">
        <v>0</v>
      </c>
      <c r="J26" s="120">
        <f>K26</f>
        <v>6</v>
      </c>
      <c r="K26" s="120">
        <f>E26</f>
        <v>6</v>
      </c>
      <c r="L26" s="120">
        <v>0</v>
      </c>
      <c r="M26" s="120">
        <v>0</v>
      </c>
      <c r="N26" s="120">
        <v>0</v>
      </c>
      <c r="O26" s="120">
        <v>0</v>
      </c>
    </row>
    <row r="27" ht="25" customHeight="1" spans="1:15">
      <c r="A27" s="127"/>
      <c r="B27" s="127"/>
      <c r="C27" s="123">
        <v>208</v>
      </c>
      <c r="D27" s="124" t="s">
        <v>83</v>
      </c>
      <c r="E27" s="125">
        <f>SUM(F27:I27)</f>
        <v>58.75</v>
      </c>
      <c r="F27" s="125">
        <f>F28+F30+F33+F35</f>
        <v>39.15</v>
      </c>
      <c r="G27" s="125">
        <f>G28+G30+G33+G35</f>
        <v>18.6</v>
      </c>
      <c r="H27" s="125">
        <f>H28+H30+H33+H35</f>
        <v>1</v>
      </c>
      <c r="I27" s="125">
        <f>I28+I30+I33+I35</f>
        <v>0</v>
      </c>
      <c r="J27" s="120">
        <f>J28+J30+J33+J35</f>
        <v>58.75</v>
      </c>
      <c r="K27" s="120">
        <f>K28+K30+K33+K35</f>
        <v>58.75</v>
      </c>
      <c r="L27" s="120">
        <f>L28+L30+L33+L35</f>
        <v>0</v>
      </c>
      <c r="M27" s="120">
        <f>M28+M30+M33+M35</f>
        <v>0</v>
      </c>
      <c r="N27" s="120">
        <f>N28+N30+N33+N35</f>
        <v>0</v>
      </c>
      <c r="O27" s="120">
        <f>O28+O30+O33+O35</f>
        <v>0</v>
      </c>
    </row>
    <row r="28" ht="25" customHeight="1" spans="1:15">
      <c r="A28" s="127"/>
      <c r="B28" s="127"/>
      <c r="C28" s="123">
        <v>20801</v>
      </c>
      <c r="D28" s="126" t="s">
        <v>84</v>
      </c>
      <c r="E28" s="125">
        <f>E29</f>
        <v>6</v>
      </c>
      <c r="F28" s="125">
        <f>F29</f>
        <v>5</v>
      </c>
      <c r="G28" s="125">
        <f>G29</f>
        <v>0</v>
      </c>
      <c r="H28" s="125">
        <f>H29</f>
        <v>1</v>
      </c>
      <c r="I28" s="125">
        <f>I29</f>
        <v>0</v>
      </c>
      <c r="J28" s="120">
        <f>K28</f>
        <v>6</v>
      </c>
      <c r="K28" s="120">
        <f>E28</f>
        <v>6</v>
      </c>
      <c r="L28" s="120">
        <v>0</v>
      </c>
      <c r="M28" s="120">
        <v>0</v>
      </c>
      <c r="N28" s="120">
        <v>0</v>
      </c>
      <c r="O28" s="120">
        <v>0</v>
      </c>
    </row>
    <row r="29" ht="25" customHeight="1" spans="1:15">
      <c r="A29" s="127"/>
      <c r="B29" s="127"/>
      <c r="C29" s="123">
        <v>2080101</v>
      </c>
      <c r="D29" s="126" t="s">
        <v>73</v>
      </c>
      <c r="E29" s="125">
        <f>SUM(F29:I29)</f>
        <v>6</v>
      </c>
      <c r="F29" s="125">
        <v>5</v>
      </c>
      <c r="G29" s="125">
        <v>0</v>
      </c>
      <c r="H29" s="125">
        <v>1</v>
      </c>
      <c r="I29" s="125">
        <v>0</v>
      </c>
      <c r="J29" s="120">
        <f>K29</f>
        <v>6</v>
      </c>
      <c r="K29" s="120">
        <f>E29</f>
        <v>6</v>
      </c>
      <c r="L29" s="120">
        <v>0</v>
      </c>
      <c r="M29" s="120">
        <v>0</v>
      </c>
      <c r="N29" s="120">
        <v>0</v>
      </c>
      <c r="O29" s="120">
        <v>0</v>
      </c>
    </row>
    <row r="30" ht="25" customHeight="1" spans="1:15">
      <c r="A30" s="127"/>
      <c r="B30" s="127"/>
      <c r="C30" s="123">
        <v>20805</v>
      </c>
      <c r="D30" s="126" t="s">
        <v>85</v>
      </c>
      <c r="E30" s="125">
        <f>SUM(F30:I30)</f>
        <v>48</v>
      </c>
      <c r="F30" s="125">
        <f>F31+F32</f>
        <v>33</v>
      </c>
      <c r="G30" s="125">
        <f>G31+G32</f>
        <v>15</v>
      </c>
      <c r="H30" s="125">
        <f>H31+H32</f>
        <v>0</v>
      </c>
      <c r="I30" s="125">
        <f>I31+I32</f>
        <v>0</v>
      </c>
      <c r="J30" s="125">
        <f>J31+J32</f>
        <v>48</v>
      </c>
      <c r="K30" s="125">
        <f>K31+K32</f>
        <v>48</v>
      </c>
      <c r="L30" s="120">
        <v>0</v>
      </c>
      <c r="M30" s="120">
        <v>0</v>
      </c>
      <c r="N30" s="120">
        <v>0</v>
      </c>
      <c r="O30" s="120">
        <v>0</v>
      </c>
    </row>
    <row r="31" ht="25" customHeight="1" spans="1:15">
      <c r="A31" s="127"/>
      <c r="B31" s="127"/>
      <c r="C31" s="123">
        <v>2080505</v>
      </c>
      <c r="D31" s="126" t="s">
        <v>86</v>
      </c>
      <c r="E31" s="125">
        <f>SUM(F31:I31)</f>
        <v>33</v>
      </c>
      <c r="F31" s="125">
        <v>33</v>
      </c>
      <c r="G31" s="125">
        <v>0</v>
      </c>
      <c r="H31" s="125">
        <v>0</v>
      </c>
      <c r="I31" s="125">
        <v>0</v>
      </c>
      <c r="J31" s="120">
        <f>K31</f>
        <v>33</v>
      </c>
      <c r="K31" s="120">
        <f>E31</f>
        <v>33</v>
      </c>
      <c r="L31" s="120">
        <v>0</v>
      </c>
      <c r="M31" s="120">
        <v>0</v>
      </c>
      <c r="N31" s="120">
        <v>0</v>
      </c>
      <c r="O31" s="120">
        <v>0</v>
      </c>
    </row>
    <row r="32" ht="25" customHeight="1" spans="1:15">
      <c r="A32" s="127"/>
      <c r="B32" s="127"/>
      <c r="C32" s="123">
        <v>2080599</v>
      </c>
      <c r="D32" s="126" t="s">
        <v>87</v>
      </c>
      <c r="E32" s="125">
        <f>SUM(F32:I32)</f>
        <v>15</v>
      </c>
      <c r="F32" s="125">
        <v>0</v>
      </c>
      <c r="G32" s="125">
        <v>15</v>
      </c>
      <c r="H32" s="125">
        <v>0</v>
      </c>
      <c r="I32" s="125">
        <v>0</v>
      </c>
      <c r="J32" s="120">
        <f>K32</f>
        <v>15</v>
      </c>
      <c r="K32" s="120">
        <f>E32</f>
        <v>15</v>
      </c>
      <c r="L32" s="120">
        <v>0</v>
      </c>
      <c r="M32" s="120">
        <v>0</v>
      </c>
      <c r="N32" s="120">
        <v>0</v>
      </c>
      <c r="O32" s="120">
        <v>0</v>
      </c>
    </row>
    <row r="33" ht="25" customHeight="1" spans="1:15">
      <c r="A33" s="127"/>
      <c r="B33" s="127"/>
      <c r="C33" s="123">
        <v>20808</v>
      </c>
      <c r="D33" s="126" t="s">
        <v>88</v>
      </c>
      <c r="E33" s="125">
        <f>SUM(F33:I33)</f>
        <v>3.6</v>
      </c>
      <c r="F33" s="125">
        <f>F34</f>
        <v>0</v>
      </c>
      <c r="G33" s="125">
        <f>G34</f>
        <v>3.6</v>
      </c>
      <c r="H33" s="125">
        <v>0</v>
      </c>
      <c r="I33" s="125">
        <v>0</v>
      </c>
      <c r="J33" s="120">
        <f>K33</f>
        <v>3.6</v>
      </c>
      <c r="K33" s="120">
        <f>E33</f>
        <v>3.6</v>
      </c>
      <c r="L33" s="120">
        <v>0</v>
      </c>
      <c r="M33" s="120">
        <v>0</v>
      </c>
      <c r="N33" s="120">
        <v>0</v>
      </c>
      <c r="O33" s="120">
        <v>0</v>
      </c>
    </row>
    <row r="34" ht="25" customHeight="1" spans="1:15">
      <c r="A34" s="127"/>
      <c r="B34" s="127"/>
      <c r="C34" s="123">
        <v>2080801</v>
      </c>
      <c r="D34" s="126" t="s">
        <v>89</v>
      </c>
      <c r="E34" s="125">
        <f>SUM(F34:I34)</f>
        <v>3.6</v>
      </c>
      <c r="F34" s="125">
        <v>0</v>
      </c>
      <c r="G34" s="125">
        <v>3.6</v>
      </c>
      <c r="H34" s="125">
        <v>0</v>
      </c>
      <c r="I34" s="125">
        <v>0</v>
      </c>
      <c r="J34" s="120">
        <f>K34</f>
        <v>3.6</v>
      </c>
      <c r="K34" s="120">
        <f>E34</f>
        <v>3.6</v>
      </c>
      <c r="L34" s="120">
        <v>0</v>
      </c>
      <c r="M34" s="120">
        <v>0</v>
      </c>
      <c r="N34" s="120">
        <v>0</v>
      </c>
      <c r="O34" s="120">
        <v>0</v>
      </c>
    </row>
    <row r="35" ht="25" customHeight="1" spans="1:15">
      <c r="A35" s="127"/>
      <c r="B35" s="127"/>
      <c r="C35" s="123">
        <v>20899</v>
      </c>
      <c r="D35" s="126" t="s">
        <v>90</v>
      </c>
      <c r="E35" s="125">
        <f>SUM(F35:I35)</f>
        <v>1.15</v>
      </c>
      <c r="F35" s="125">
        <f>F36</f>
        <v>1.15</v>
      </c>
      <c r="G35" s="125">
        <v>0</v>
      </c>
      <c r="H35" s="125">
        <v>0</v>
      </c>
      <c r="I35" s="125">
        <v>0</v>
      </c>
      <c r="J35" s="120">
        <f>K35</f>
        <v>1.15</v>
      </c>
      <c r="K35" s="120">
        <f>E35</f>
        <v>1.15</v>
      </c>
      <c r="L35" s="120">
        <v>0</v>
      </c>
      <c r="M35" s="120">
        <v>0</v>
      </c>
      <c r="N35" s="120">
        <v>0</v>
      </c>
      <c r="O35" s="120">
        <v>0</v>
      </c>
    </row>
    <row r="36" ht="25" customHeight="1" spans="1:15">
      <c r="A36" s="127"/>
      <c r="B36" s="127"/>
      <c r="C36" s="123">
        <v>2089901</v>
      </c>
      <c r="D36" s="126" t="s">
        <v>91</v>
      </c>
      <c r="E36" s="125">
        <f>SUM(F36:I36)</f>
        <v>1.15</v>
      </c>
      <c r="F36" s="125">
        <v>1.15</v>
      </c>
      <c r="G36" s="125">
        <v>0</v>
      </c>
      <c r="H36" s="125">
        <v>0</v>
      </c>
      <c r="I36" s="125">
        <v>0</v>
      </c>
      <c r="J36" s="120">
        <f>K36</f>
        <v>1.15</v>
      </c>
      <c r="K36" s="120">
        <f>E36</f>
        <v>1.15</v>
      </c>
      <c r="L36" s="120">
        <v>0</v>
      </c>
      <c r="M36" s="120">
        <v>0</v>
      </c>
      <c r="N36" s="120">
        <v>0</v>
      </c>
      <c r="O36" s="120">
        <v>0</v>
      </c>
    </row>
    <row r="37" ht="25" customHeight="1" spans="1:15">
      <c r="A37" s="127"/>
      <c r="B37" s="127"/>
      <c r="C37" s="123">
        <v>210</v>
      </c>
      <c r="D37" s="124" t="s">
        <v>92</v>
      </c>
      <c r="E37" s="125">
        <f>SUM(F37:I37)</f>
        <v>24</v>
      </c>
      <c r="F37" s="125">
        <f>F38+F40</f>
        <v>23</v>
      </c>
      <c r="G37" s="125">
        <f>G38+G40</f>
        <v>0</v>
      </c>
      <c r="H37" s="125">
        <f>H38+H40</f>
        <v>1</v>
      </c>
      <c r="I37" s="125">
        <f>I38+I40</f>
        <v>0</v>
      </c>
      <c r="J37" s="120">
        <f>J38+J40</f>
        <v>24</v>
      </c>
      <c r="K37" s="120">
        <f>K38+K40</f>
        <v>24</v>
      </c>
      <c r="L37" s="120">
        <f>L38+L40</f>
        <v>0</v>
      </c>
      <c r="M37" s="120">
        <f>M38+M40</f>
        <v>0</v>
      </c>
      <c r="N37" s="120">
        <f>N38+N40</f>
        <v>0</v>
      </c>
      <c r="O37" s="120">
        <f>O38+O40</f>
        <v>0</v>
      </c>
    </row>
    <row r="38" ht="25" customHeight="1" spans="1:15">
      <c r="A38" s="127"/>
      <c r="B38" s="127"/>
      <c r="C38" s="123">
        <v>21007</v>
      </c>
      <c r="D38" s="126" t="s">
        <v>93</v>
      </c>
      <c r="E38" s="125">
        <f>SUM(F38:I38)</f>
        <v>10</v>
      </c>
      <c r="F38" s="125">
        <f>F39</f>
        <v>9</v>
      </c>
      <c r="G38" s="125">
        <v>0</v>
      </c>
      <c r="H38" s="125">
        <f>H39</f>
        <v>1</v>
      </c>
      <c r="I38" s="125">
        <v>0</v>
      </c>
      <c r="J38" s="120">
        <f>K38</f>
        <v>10</v>
      </c>
      <c r="K38" s="120">
        <f>E38</f>
        <v>10</v>
      </c>
      <c r="L38" s="120">
        <v>0</v>
      </c>
      <c r="M38" s="120">
        <v>0</v>
      </c>
      <c r="N38" s="120">
        <v>0</v>
      </c>
      <c r="O38" s="120">
        <v>0</v>
      </c>
    </row>
    <row r="39" ht="25" customHeight="1" spans="1:15">
      <c r="A39" s="127"/>
      <c r="B39" s="127"/>
      <c r="C39" s="123">
        <v>2100716</v>
      </c>
      <c r="D39" s="126" t="s">
        <v>94</v>
      </c>
      <c r="E39" s="125">
        <f>SUM(F39:I39)</f>
        <v>10</v>
      </c>
      <c r="F39" s="125">
        <v>9</v>
      </c>
      <c r="G39" s="125">
        <v>0</v>
      </c>
      <c r="H39" s="125">
        <v>1</v>
      </c>
      <c r="I39" s="125">
        <v>0</v>
      </c>
      <c r="J39" s="120">
        <f>K39</f>
        <v>10</v>
      </c>
      <c r="K39" s="120">
        <f>E39</f>
        <v>10</v>
      </c>
      <c r="L39" s="120">
        <v>0</v>
      </c>
      <c r="M39" s="120">
        <v>0</v>
      </c>
      <c r="N39" s="120">
        <v>0</v>
      </c>
      <c r="O39" s="120">
        <v>0</v>
      </c>
    </row>
    <row r="40" ht="25" customHeight="1" spans="1:15">
      <c r="A40" s="127"/>
      <c r="B40" s="127"/>
      <c r="C40" s="123">
        <v>21012</v>
      </c>
      <c r="D40" s="126" t="s">
        <v>95</v>
      </c>
      <c r="E40" s="125">
        <f>SUM(F40:I40)</f>
        <v>14</v>
      </c>
      <c r="F40" s="125">
        <f>F41</f>
        <v>14</v>
      </c>
      <c r="G40" s="125">
        <v>0</v>
      </c>
      <c r="H40" s="125">
        <v>0</v>
      </c>
      <c r="I40" s="125">
        <v>0</v>
      </c>
      <c r="J40" s="120">
        <f>K40</f>
        <v>14</v>
      </c>
      <c r="K40" s="120">
        <f>E40</f>
        <v>14</v>
      </c>
      <c r="L40" s="120">
        <v>0</v>
      </c>
      <c r="M40" s="120">
        <v>0</v>
      </c>
      <c r="N40" s="120">
        <v>0</v>
      </c>
      <c r="O40" s="120">
        <v>0</v>
      </c>
    </row>
    <row r="41" ht="25" customHeight="1" spans="1:15">
      <c r="A41" s="127"/>
      <c r="B41" s="127"/>
      <c r="C41" s="123">
        <v>2101201</v>
      </c>
      <c r="D41" s="126" t="s">
        <v>96</v>
      </c>
      <c r="E41" s="125">
        <f>SUM(F41:I41)</f>
        <v>14</v>
      </c>
      <c r="F41" s="125">
        <v>14</v>
      </c>
      <c r="G41" s="125">
        <v>0</v>
      </c>
      <c r="H41" s="125">
        <v>0</v>
      </c>
      <c r="I41" s="125">
        <v>0</v>
      </c>
      <c r="J41" s="120">
        <f>K41</f>
        <v>14</v>
      </c>
      <c r="K41" s="120">
        <f>E41</f>
        <v>14</v>
      </c>
      <c r="L41" s="120">
        <v>0</v>
      </c>
      <c r="M41" s="120">
        <v>0</v>
      </c>
      <c r="N41" s="120">
        <v>0</v>
      </c>
      <c r="O41" s="120">
        <v>0</v>
      </c>
    </row>
    <row r="42" ht="25" customHeight="1" spans="1:15">
      <c r="A42" s="127"/>
      <c r="B42" s="127"/>
      <c r="C42" s="123">
        <v>213</v>
      </c>
      <c r="D42" s="124" t="s">
        <v>97</v>
      </c>
      <c r="E42" s="125">
        <f>SUM(F42:I42)</f>
        <v>82.62</v>
      </c>
      <c r="F42" s="125">
        <f>F43+F45+F47</f>
        <v>41.98</v>
      </c>
      <c r="G42" s="125">
        <f>G43+G45+G47</f>
        <v>24.24</v>
      </c>
      <c r="H42" s="125">
        <f>H43+H45+H47</f>
        <v>6.4</v>
      </c>
      <c r="I42" s="125">
        <f>I43+I45+I47</f>
        <v>10</v>
      </c>
      <c r="J42" s="120">
        <f>J43+J45+J47</f>
        <v>72.62</v>
      </c>
      <c r="K42" s="120">
        <f>K43+K45+K47</f>
        <v>72.62</v>
      </c>
      <c r="L42" s="120">
        <f>L43+L45+L47</f>
        <v>0</v>
      </c>
      <c r="M42" s="120">
        <f>M43+M45+M47</f>
        <v>0</v>
      </c>
      <c r="N42" s="120">
        <f>N43+N45+N47</f>
        <v>0</v>
      </c>
      <c r="O42" s="120">
        <f>O43+O45+O47</f>
        <v>10</v>
      </c>
    </row>
    <row r="43" ht="25" customHeight="1" spans="1:15">
      <c r="A43" s="127"/>
      <c r="B43" s="127"/>
      <c r="C43" s="123">
        <v>21301</v>
      </c>
      <c r="D43" s="126" t="s">
        <v>98</v>
      </c>
      <c r="E43" s="125">
        <f>SUM(F43:I43)</f>
        <v>15</v>
      </c>
      <c r="F43" s="125">
        <v>14</v>
      </c>
      <c r="G43" s="125">
        <v>0</v>
      </c>
      <c r="H43" s="125">
        <f>H44</f>
        <v>1</v>
      </c>
      <c r="I43" s="125">
        <f>I44</f>
        <v>0</v>
      </c>
      <c r="J43" s="120">
        <f>J44</f>
        <v>15</v>
      </c>
      <c r="K43" s="120">
        <f>K44</f>
        <v>15</v>
      </c>
      <c r="L43" s="120">
        <f>L44</f>
        <v>0</v>
      </c>
      <c r="M43" s="120">
        <f>M44</f>
        <v>0</v>
      </c>
      <c r="N43" s="120">
        <f>N44</f>
        <v>0</v>
      </c>
      <c r="O43" s="120">
        <f>O44</f>
        <v>0</v>
      </c>
    </row>
    <row r="44" ht="25" customHeight="1" spans="1:15">
      <c r="A44" s="127"/>
      <c r="B44" s="127"/>
      <c r="C44" s="123">
        <v>2130104</v>
      </c>
      <c r="D44" s="126" t="s">
        <v>99</v>
      </c>
      <c r="E44" s="125">
        <f>SUM(F44:I44)</f>
        <v>15</v>
      </c>
      <c r="F44" s="125">
        <v>14</v>
      </c>
      <c r="G44" s="125">
        <v>0</v>
      </c>
      <c r="H44" s="125">
        <v>1</v>
      </c>
      <c r="I44" s="125">
        <v>0</v>
      </c>
      <c r="J44" s="120">
        <f>K44</f>
        <v>15</v>
      </c>
      <c r="K44" s="120">
        <f>E44</f>
        <v>15</v>
      </c>
      <c r="L44" s="120">
        <v>0</v>
      </c>
      <c r="M44" s="120">
        <v>0</v>
      </c>
      <c r="N44" s="120">
        <v>0</v>
      </c>
      <c r="O44" s="120">
        <v>0</v>
      </c>
    </row>
    <row r="45" ht="25" customHeight="1" spans="1:15">
      <c r="A45" s="127"/>
      <c r="B45" s="127"/>
      <c r="C45" s="123">
        <v>21303</v>
      </c>
      <c r="D45" s="126" t="s">
        <v>100</v>
      </c>
      <c r="E45" s="125">
        <f>SUM(F45:I45)</f>
        <v>10</v>
      </c>
      <c r="F45" s="125">
        <v>9</v>
      </c>
      <c r="G45" s="125">
        <v>0</v>
      </c>
      <c r="H45" s="125">
        <f>H46</f>
        <v>1</v>
      </c>
      <c r="I45" s="125">
        <v>0</v>
      </c>
      <c r="J45" s="120">
        <f>J46</f>
        <v>10</v>
      </c>
      <c r="K45" s="120">
        <f>K46</f>
        <v>10</v>
      </c>
      <c r="L45" s="120">
        <f>L46</f>
        <v>0</v>
      </c>
      <c r="M45" s="120">
        <f>M46</f>
        <v>0</v>
      </c>
      <c r="N45" s="120">
        <f>N46</f>
        <v>0</v>
      </c>
      <c r="O45" s="120">
        <f>O46</f>
        <v>0</v>
      </c>
    </row>
    <row r="46" ht="25" customHeight="1" spans="1:15">
      <c r="A46" s="127"/>
      <c r="B46" s="127"/>
      <c r="C46" s="123">
        <v>2130301</v>
      </c>
      <c r="D46" s="126" t="s">
        <v>73</v>
      </c>
      <c r="E46" s="125">
        <f>SUM(F46:I46)</f>
        <v>10</v>
      </c>
      <c r="F46" s="125">
        <v>9</v>
      </c>
      <c r="G46" s="125">
        <v>0</v>
      </c>
      <c r="H46" s="125">
        <v>1</v>
      </c>
      <c r="I46" s="125">
        <v>0</v>
      </c>
      <c r="J46" s="120">
        <f>K46</f>
        <v>10</v>
      </c>
      <c r="K46" s="120">
        <f>E46</f>
        <v>10</v>
      </c>
      <c r="L46" s="120">
        <v>0</v>
      </c>
      <c r="M46" s="120">
        <v>0</v>
      </c>
      <c r="N46" s="120">
        <v>0</v>
      </c>
      <c r="O46" s="120">
        <v>0</v>
      </c>
    </row>
    <row r="47" ht="25" customHeight="1" spans="1:15">
      <c r="A47" s="127"/>
      <c r="B47" s="127"/>
      <c r="C47" s="123">
        <v>21307</v>
      </c>
      <c r="D47" s="126" t="s">
        <v>101</v>
      </c>
      <c r="E47" s="125">
        <f>E48+E49</f>
        <v>57.62</v>
      </c>
      <c r="F47" s="125">
        <f>F48+F49</f>
        <v>18.98</v>
      </c>
      <c r="G47" s="125">
        <f>G48+G49</f>
        <v>24.24</v>
      </c>
      <c r="H47" s="125">
        <f>H48+H49</f>
        <v>4.4</v>
      </c>
      <c r="I47" s="125">
        <f>I48+I49</f>
        <v>10</v>
      </c>
      <c r="J47" s="120">
        <f>J48+J49</f>
        <v>47.62</v>
      </c>
      <c r="K47" s="120">
        <f>K48+K49</f>
        <v>47.62</v>
      </c>
      <c r="L47" s="120">
        <f>L48+L49</f>
        <v>0</v>
      </c>
      <c r="M47" s="120">
        <f>M48+M49</f>
        <v>0</v>
      </c>
      <c r="N47" s="120">
        <f>N48+N49</f>
        <v>0</v>
      </c>
      <c r="O47" s="120">
        <f>O48+O49</f>
        <v>10</v>
      </c>
    </row>
    <row r="48" ht="25" customHeight="1" spans="1:15">
      <c r="A48" s="127"/>
      <c r="B48" s="127"/>
      <c r="C48" s="123">
        <v>2130705</v>
      </c>
      <c r="D48" s="126" t="s">
        <v>102</v>
      </c>
      <c r="E48" s="125">
        <f>SUM(F48:I48)</f>
        <v>53.22</v>
      </c>
      <c r="F48" s="125">
        <v>18.98</v>
      </c>
      <c r="G48" s="125">
        <v>24.24</v>
      </c>
      <c r="H48" s="125">
        <v>0</v>
      </c>
      <c r="I48" s="125">
        <v>10</v>
      </c>
      <c r="J48" s="120">
        <f>K48</f>
        <v>43.22</v>
      </c>
      <c r="K48" s="120">
        <f>E48-10</f>
        <v>43.22</v>
      </c>
      <c r="L48" s="120">
        <v>0</v>
      </c>
      <c r="M48" s="120">
        <v>0</v>
      </c>
      <c r="N48" s="120">
        <v>0</v>
      </c>
      <c r="O48" s="120">
        <v>10</v>
      </c>
    </row>
    <row r="49" ht="25" customHeight="1" spans="1:15">
      <c r="A49" s="127"/>
      <c r="B49" s="127"/>
      <c r="C49" s="123">
        <v>2130799</v>
      </c>
      <c r="D49" s="126" t="s">
        <v>103</v>
      </c>
      <c r="E49" s="125">
        <f>SUM(F49:I49)</f>
        <v>4.4</v>
      </c>
      <c r="F49" s="125">
        <v>0</v>
      </c>
      <c r="G49" s="125">
        <v>0</v>
      </c>
      <c r="H49" s="125">
        <v>4.4</v>
      </c>
      <c r="I49" s="125">
        <v>0</v>
      </c>
      <c r="J49" s="120">
        <f>K49</f>
        <v>4.4</v>
      </c>
      <c r="K49" s="120">
        <f>E49</f>
        <v>4.4</v>
      </c>
      <c r="L49" s="120">
        <v>0</v>
      </c>
      <c r="M49" s="120">
        <v>0</v>
      </c>
      <c r="N49" s="120">
        <v>0</v>
      </c>
      <c r="O49" s="120">
        <v>0</v>
      </c>
    </row>
    <row r="50" ht="25" customHeight="1" spans="1:15">
      <c r="A50" s="127"/>
      <c r="B50" s="127"/>
      <c r="C50" s="123">
        <v>221</v>
      </c>
      <c r="D50" s="124" t="s">
        <v>104</v>
      </c>
      <c r="E50" s="125">
        <f>SUM(F50:I50)</f>
        <v>36.6</v>
      </c>
      <c r="F50" s="125">
        <f>F51</f>
        <v>36.6</v>
      </c>
      <c r="G50" s="125">
        <v>0</v>
      </c>
      <c r="H50" s="125">
        <v>0</v>
      </c>
      <c r="I50" s="125">
        <v>0</v>
      </c>
      <c r="J50" s="120">
        <f>J51</f>
        <v>36.6</v>
      </c>
      <c r="K50" s="120">
        <f>K51</f>
        <v>36.6</v>
      </c>
      <c r="L50" s="120">
        <f>L51</f>
        <v>0</v>
      </c>
      <c r="M50" s="120">
        <f>M51</f>
        <v>0</v>
      </c>
      <c r="N50" s="120">
        <f>N51</f>
        <v>0</v>
      </c>
      <c r="O50" s="120">
        <f>O51</f>
        <v>0</v>
      </c>
    </row>
    <row r="51" ht="25" customHeight="1" spans="1:15">
      <c r="A51" s="127"/>
      <c r="B51" s="127"/>
      <c r="C51" s="123">
        <v>22102</v>
      </c>
      <c r="D51" s="126" t="s">
        <v>105</v>
      </c>
      <c r="E51" s="125">
        <f>SUM(F51:I51)</f>
        <v>36.6</v>
      </c>
      <c r="F51" s="125">
        <f>F52</f>
        <v>36.6</v>
      </c>
      <c r="G51" s="125">
        <v>0</v>
      </c>
      <c r="H51" s="125">
        <v>0</v>
      </c>
      <c r="I51" s="125">
        <v>0</v>
      </c>
      <c r="J51" s="120">
        <f>K51</f>
        <v>36.6</v>
      </c>
      <c r="K51" s="120">
        <f>E51</f>
        <v>36.6</v>
      </c>
      <c r="L51" s="120">
        <v>0</v>
      </c>
      <c r="M51" s="120">
        <v>0</v>
      </c>
      <c r="N51" s="120">
        <v>0</v>
      </c>
      <c r="O51" s="120">
        <v>0</v>
      </c>
    </row>
    <row r="52" ht="25" customHeight="1" spans="1:15">
      <c r="A52" s="127"/>
      <c r="B52" s="127"/>
      <c r="C52" s="123">
        <v>2210201</v>
      </c>
      <c r="D52" s="126" t="s">
        <v>106</v>
      </c>
      <c r="E52" s="125">
        <f>SUM(F52:I52)</f>
        <v>36.6</v>
      </c>
      <c r="F52" s="125">
        <v>36.6</v>
      </c>
      <c r="G52" s="125">
        <v>0</v>
      </c>
      <c r="H52" s="125">
        <v>0</v>
      </c>
      <c r="I52" s="125">
        <v>0</v>
      </c>
      <c r="J52" s="120">
        <f>K52</f>
        <v>36.6</v>
      </c>
      <c r="K52" s="120">
        <f>E52</f>
        <v>36.6</v>
      </c>
      <c r="L52" s="120">
        <v>0</v>
      </c>
      <c r="M52" s="120">
        <v>0</v>
      </c>
      <c r="N52" s="120">
        <v>0</v>
      </c>
      <c r="O52" s="120">
        <v>0</v>
      </c>
    </row>
    <row r="53" ht="64.9" customHeight="1" spans="1:15">
      <c r="A53" s="128" t="s">
        <v>107</v>
      </c>
      <c r="B53" s="128"/>
      <c r="C53" s="128"/>
      <c r="D53" s="128"/>
      <c r="E53" s="129"/>
      <c r="F53" s="129"/>
      <c r="G53" s="129"/>
      <c r="H53" s="129"/>
      <c r="I53" s="136"/>
      <c r="J53" s="136"/>
      <c r="K53" s="136"/>
      <c r="L53" s="136"/>
      <c r="M53" s="136"/>
      <c r="N53" s="136"/>
      <c r="O53" s="136"/>
    </row>
  </sheetData>
  <mergeCells count="18">
    <mergeCell ref="A2:O2"/>
    <mergeCell ref="N3:O3"/>
    <mergeCell ref="A53:O5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708333333333333" right="0.708333333333333" top="0.747916666666667" bottom="0.747916666666667" header="0.314583333333333" footer="0.314583333333333"/>
  <pageSetup paperSize="9" scale="6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D10" sqref="D10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91" t="s">
        <v>108</v>
      </c>
      <c r="B1" s="91"/>
      <c r="C1" s="91"/>
      <c r="D1" s="91"/>
    </row>
    <row r="2" ht="20.25" spans="1:4">
      <c r="A2" s="92" t="s">
        <v>109</v>
      </c>
      <c r="B2" s="92"/>
      <c r="C2" s="92"/>
      <c r="D2" s="92"/>
    </row>
    <row r="3" spans="1:4">
      <c r="A3" s="93"/>
      <c r="B3" s="93"/>
      <c r="C3" s="93"/>
      <c r="D3" s="94" t="s">
        <v>29</v>
      </c>
    </row>
    <row r="4" s="61" customFormat="1" ht="20.1" customHeight="1" spans="1:4">
      <c r="A4" s="95" t="s">
        <v>30</v>
      </c>
      <c r="B4" s="95"/>
      <c r="C4" s="95" t="s">
        <v>31</v>
      </c>
      <c r="D4" s="95"/>
    </row>
    <row r="5" s="61" customFormat="1" ht="20.1" customHeight="1" spans="1:4">
      <c r="A5" s="96" t="s">
        <v>32</v>
      </c>
      <c r="B5" s="96" t="s">
        <v>33</v>
      </c>
      <c r="C5" s="96" t="s">
        <v>34</v>
      </c>
      <c r="D5" s="96" t="s">
        <v>33</v>
      </c>
    </row>
    <row r="6" s="14" customFormat="1" ht="20.1" customHeight="1" spans="1:4">
      <c r="A6" s="97" t="s">
        <v>35</v>
      </c>
      <c r="B6" s="98">
        <v>356.47</v>
      </c>
      <c r="C6" s="97" t="s">
        <v>36</v>
      </c>
      <c r="D6" s="99">
        <f>SUM(D7:D9)</f>
        <v>356.47</v>
      </c>
    </row>
    <row r="7" s="14" customFormat="1" ht="20.1" customHeight="1" spans="1:4">
      <c r="A7" s="97" t="s">
        <v>37</v>
      </c>
      <c r="B7" s="98">
        <v>0</v>
      </c>
      <c r="C7" s="97" t="s">
        <v>110</v>
      </c>
      <c r="D7" s="100">
        <v>272.46</v>
      </c>
    </row>
    <row r="8" s="14" customFormat="1" ht="20.1" customHeight="1" spans="1:4">
      <c r="A8" s="97"/>
      <c r="B8" s="98"/>
      <c r="C8" s="97" t="s">
        <v>111</v>
      </c>
      <c r="D8" s="100">
        <v>42.84</v>
      </c>
    </row>
    <row r="9" s="14" customFormat="1" ht="20.1" customHeight="1" spans="1:4">
      <c r="A9" s="97"/>
      <c r="B9" s="98"/>
      <c r="C9" s="97" t="s">
        <v>112</v>
      </c>
      <c r="D9" s="101">
        <v>41.17</v>
      </c>
    </row>
    <row r="10" s="14" customFormat="1" ht="20.1" customHeight="1" spans="1:4">
      <c r="A10" s="97"/>
      <c r="B10" s="98"/>
      <c r="C10" s="97" t="s">
        <v>44</v>
      </c>
      <c r="D10" s="101">
        <v>0</v>
      </c>
    </row>
    <row r="11" s="14" customFormat="1" ht="20.1" customHeight="1" spans="1:4">
      <c r="A11" s="97"/>
      <c r="B11" s="98"/>
      <c r="C11" s="97"/>
      <c r="D11" s="101"/>
    </row>
    <row r="12" s="14" customFormat="1" ht="20.1" customHeight="1" spans="1:4">
      <c r="A12" s="97"/>
      <c r="B12" s="98"/>
      <c r="C12" s="97"/>
      <c r="D12" s="101"/>
    </row>
    <row r="13" s="14" customFormat="1" ht="20.1" customHeight="1" spans="1:4">
      <c r="A13" s="102" t="s">
        <v>45</v>
      </c>
      <c r="B13" s="98">
        <f>SUM(B6:B12)</f>
        <v>356.47</v>
      </c>
      <c r="C13" s="102" t="s">
        <v>46</v>
      </c>
      <c r="D13" s="101">
        <f>D10+D6</f>
        <v>356.47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zoomScale="110" zoomScaleNormal="110" workbookViewId="0">
      <selection activeCell="C29" sqref="C29"/>
    </sheetView>
  </sheetViews>
  <sheetFormatPr defaultColWidth="9" defaultRowHeight="14.25" outlineLevelCol="5"/>
  <cols>
    <col min="1" max="1" width="10.125" customWidth="1"/>
    <col min="2" max="2" width="33.75" customWidth="1"/>
    <col min="3" max="3" width="9.75833333333333" customWidth="1"/>
    <col min="4" max="4" width="13.5166666666667" customWidth="1"/>
    <col min="5" max="5" width="11.925" customWidth="1"/>
  </cols>
  <sheetData>
    <row r="1" spans="1:5">
      <c r="A1" s="62" t="s">
        <v>113</v>
      </c>
      <c r="B1" s="62"/>
      <c r="C1" s="62"/>
      <c r="D1" s="63"/>
      <c r="E1" s="63"/>
    </row>
    <row r="2" ht="20.25" spans="1:5">
      <c r="A2" s="64" t="s">
        <v>114</v>
      </c>
      <c r="B2" s="64"/>
      <c r="C2" s="64"/>
      <c r="D2" s="64"/>
      <c r="E2" s="64"/>
    </row>
    <row r="3" spans="1:5">
      <c r="A3" s="65"/>
      <c r="B3" s="65"/>
      <c r="C3" s="65"/>
      <c r="D3" s="65"/>
      <c r="E3" s="33" t="s">
        <v>29</v>
      </c>
    </row>
    <row r="4" s="61" customFormat="1" ht="20.1" customHeight="1" spans="1:5">
      <c r="A4" s="66" t="s">
        <v>63</v>
      </c>
      <c r="B4" s="66" t="s">
        <v>64</v>
      </c>
      <c r="C4" s="66" t="s">
        <v>65</v>
      </c>
      <c r="D4" s="67" t="s">
        <v>115</v>
      </c>
      <c r="E4" s="67"/>
    </row>
    <row r="5" s="61" customFormat="1" ht="20.1" customHeight="1" spans="1:5">
      <c r="A5" s="66"/>
      <c r="B5" s="66"/>
      <c r="C5" s="66"/>
      <c r="D5" s="179" t="s">
        <v>116</v>
      </c>
      <c r="E5" s="66" t="s">
        <v>69</v>
      </c>
    </row>
    <row r="6" s="61" customFormat="1" ht="20.1" customHeight="1" spans="1:5">
      <c r="A6" s="81" t="s">
        <v>58</v>
      </c>
      <c r="B6" s="81" t="s">
        <v>58</v>
      </c>
      <c r="C6" s="81">
        <v>1</v>
      </c>
      <c r="D6" s="82">
        <v>2</v>
      </c>
      <c r="E6" s="82">
        <v>3</v>
      </c>
    </row>
    <row r="7" s="61" customFormat="1" ht="20.1" customHeight="1" spans="1:5">
      <c r="A7" s="83">
        <v>201</v>
      </c>
      <c r="B7" s="84" t="s">
        <v>71</v>
      </c>
      <c r="C7" s="85">
        <f>C8+C10+C12+C14+C16+C18+C20</f>
        <v>158.5</v>
      </c>
      <c r="D7" s="85">
        <f>D8+D10+D12+D14+D16+D18+D20</f>
        <v>158.5</v>
      </c>
      <c r="E7" s="86">
        <f>E8+E10+E12+E14+E16+E18+E20</f>
        <v>0</v>
      </c>
    </row>
    <row r="8" s="61" customFormat="1" ht="20.1" customHeight="1" spans="1:5">
      <c r="A8" s="83">
        <v>20101</v>
      </c>
      <c r="B8" s="87" t="s">
        <v>72</v>
      </c>
      <c r="C8" s="88">
        <f>C9</f>
        <v>6</v>
      </c>
      <c r="D8" s="86">
        <f>D9</f>
        <v>6</v>
      </c>
      <c r="E8" s="86">
        <v>0</v>
      </c>
    </row>
    <row r="9" s="61" customFormat="1" ht="20.1" customHeight="1" spans="1:5">
      <c r="A9" s="83">
        <v>2010101</v>
      </c>
      <c r="B9" s="87" t="s">
        <v>73</v>
      </c>
      <c r="C9" s="88">
        <f>D9+E9</f>
        <v>6</v>
      </c>
      <c r="D9" s="86">
        <v>6</v>
      </c>
      <c r="E9" s="86">
        <v>0</v>
      </c>
    </row>
    <row r="10" s="61" customFormat="1" ht="24" customHeight="1" spans="1:5">
      <c r="A10" s="83">
        <v>20103</v>
      </c>
      <c r="B10" s="87" t="s">
        <v>74</v>
      </c>
      <c r="C10" s="88">
        <f>C11</f>
        <v>82</v>
      </c>
      <c r="D10" s="86">
        <f>D11</f>
        <v>82</v>
      </c>
      <c r="E10" s="86">
        <v>0</v>
      </c>
    </row>
    <row r="11" s="61" customFormat="1" ht="20.1" customHeight="1" spans="1:5">
      <c r="A11" s="83">
        <v>2010301</v>
      </c>
      <c r="B11" s="87" t="s">
        <v>73</v>
      </c>
      <c r="C11" s="88">
        <f>D11+E11</f>
        <v>82</v>
      </c>
      <c r="D11" s="86">
        <v>82</v>
      </c>
      <c r="E11" s="86">
        <v>0</v>
      </c>
    </row>
    <row r="12" s="61" customFormat="1" ht="20.1" customHeight="1" spans="1:5">
      <c r="A12" s="83">
        <v>20106</v>
      </c>
      <c r="B12" s="87" t="s">
        <v>75</v>
      </c>
      <c r="C12" s="88">
        <f>C13</f>
        <v>6</v>
      </c>
      <c r="D12" s="86">
        <f>C12-E12</f>
        <v>6</v>
      </c>
      <c r="E12" s="86">
        <v>0</v>
      </c>
    </row>
    <row r="13" s="61" customFormat="1" ht="20.1" customHeight="1" spans="1:5">
      <c r="A13" s="83">
        <v>2010601</v>
      </c>
      <c r="B13" s="87" t="s">
        <v>73</v>
      </c>
      <c r="C13" s="88">
        <f>D13+E13</f>
        <v>6</v>
      </c>
      <c r="D13" s="86">
        <v>6</v>
      </c>
      <c r="E13" s="86">
        <v>0</v>
      </c>
    </row>
    <row r="14" s="61" customFormat="1" ht="20.1" customHeight="1" spans="1:5">
      <c r="A14" s="83">
        <v>20111</v>
      </c>
      <c r="B14" s="87" t="s">
        <v>76</v>
      </c>
      <c r="C14" s="88">
        <f>C15</f>
        <v>10</v>
      </c>
      <c r="D14" s="86">
        <f>D15</f>
        <v>10</v>
      </c>
      <c r="E14" s="86">
        <v>0</v>
      </c>
    </row>
    <row r="15" s="61" customFormat="1" ht="20.1" customHeight="1" spans="1:5">
      <c r="A15" s="83">
        <v>2011101</v>
      </c>
      <c r="B15" s="87" t="s">
        <v>73</v>
      </c>
      <c r="C15" s="88">
        <f>D15</f>
        <v>10</v>
      </c>
      <c r="D15" s="86">
        <v>10</v>
      </c>
      <c r="E15" s="86">
        <v>0</v>
      </c>
    </row>
    <row r="16" s="61" customFormat="1" ht="20.1" customHeight="1" spans="1:5">
      <c r="A16" s="83">
        <v>20129</v>
      </c>
      <c r="B16" s="87" t="s">
        <v>77</v>
      </c>
      <c r="C16" s="88">
        <f>C17</f>
        <v>6</v>
      </c>
      <c r="D16" s="86">
        <f>D17</f>
        <v>6</v>
      </c>
      <c r="E16" s="86">
        <v>0</v>
      </c>
    </row>
    <row r="17" s="61" customFormat="1" ht="20.1" customHeight="1" spans="1:5">
      <c r="A17" s="83">
        <v>2012901</v>
      </c>
      <c r="B17" s="87" t="s">
        <v>73</v>
      </c>
      <c r="C17" s="88">
        <f>D17+E17</f>
        <v>6</v>
      </c>
      <c r="D17" s="86">
        <v>6</v>
      </c>
      <c r="E17" s="86">
        <v>0</v>
      </c>
    </row>
    <row r="18" s="61" customFormat="1" ht="20.1" customHeight="1" spans="1:5">
      <c r="A18" s="83">
        <v>20131</v>
      </c>
      <c r="B18" s="87" t="s">
        <v>78</v>
      </c>
      <c r="C18" s="88">
        <f>C19</f>
        <v>46.5</v>
      </c>
      <c r="D18" s="86">
        <f>D19</f>
        <v>46.5</v>
      </c>
      <c r="E18" s="86">
        <v>0</v>
      </c>
    </row>
    <row r="19" s="61" customFormat="1" ht="20.1" customHeight="1" spans="1:5">
      <c r="A19" s="83">
        <v>2013101</v>
      </c>
      <c r="B19" s="87" t="s">
        <v>73</v>
      </c>
      <c r="C19" s="88">
        <f>D19+E19</f>
        <v>46.5</v>
      </c>
      <c r="D19" s="86">
        <v>46.5</v>
      </c>
      <c r="E19" s="86">
        <v>0</v>
      </c>
    </row>
    <row r="20" s="61" customFormat="1" ht="20.1" customHeight="1" spans="1:5">
      <c r="A20" s="83">
        <v>20136</v>
      </c>
      <c r="B20" s="87" t="s">
        <v>79</v>
      </c>
      <c r="C20" s="88">
        <f>C21</f>
        <v>2</v>
      </c>
      <c r="D20" s="86">
        <f>D21</f>
        <v>2</v>
      </c>
      <c r="E20" s="86">
        <f>E21</f>
        <v>0</v>
      </c>
    </row>
    <row r="21" s="61" customFormat="1" ht="20.1" customHeight="1" spans="1:5">
      <c r="A21" s="83">
        <v>2013699</v>
      </c>
      <c r="B21" s="87" t="s">
        <v>80</v>
      </c>
      <c r="C21" s="88">
        <f>D21+E21</f>
        <v>2</v>
      </c>
      <c r="D21" s="86">
        <v>2</v>
      </c>
      <c r="E21" s="86">
        <v>0</v>
      </c>
    </row>
    <row r="22" s="61" customFormat="1" ht="20.1" customHeight="1" spans="1:5">
      <c r="A22" s="83">
        <v>207</v>
      </c>
      <c r="B22" s="84" t="s">
        <v>81</v>
      </c>
      <c r="C22" s="88">
        <f>C23</f>
        <v>6</v>
      </c>
      <c r="D22" s="86">
        <f>D23</f>
        <v>6</v>
      </c>
      <c r="E22" s="86">
        <v>0</v>
      </c>
    </row>
    <row r="23" s="61" customFormat="1" ht="20.1" customHeight="1" spans="1:5">
      <c r="A23" s="83">
        <v>20701</v>
      </c>
      <c r="B23" s="87" t="s">
        <v>82</v>
      </c>
      <c r="C23" s="88">
        <f>C24</f>
        <v>6</v>
      </c>
      <c r="D23" s="86">
        <f>D24</f>
        <v>6</v>
      </c>
      <c r="E23" s="86">
        <v>0</v>
      </c>
    </row>
    <row r="24" s="61" customFormat="1" ht="20.1" customHeight="1" spans="1:5">
      <c r="A24" s="83">
        <v>2070101</v>
      </c>
      <c r="B24" s="87" t="s">
        <v>73</v>
      </c>
      <c r="C24" s="88">
        <f>D24+E24</f>
        <v>6</v>
      </c>
      <c r="D24" s="86">
        <v>6</v>
      </c>
      <c r="E24" s="86">
        <v>0</v>
      </c>
    </row>
    <row r="25" s="61" customFormat="1" ht="20.1" customHeight="1" spans="1:5">
      <c r="A25" s="83">
        <v>208</v>
      </c>
      <c r="B25" s="84" t="s">
        <v>83</v>
      </c>
      <c r="C25" s="88">
        <f>C26+C28+C31+C33</f>
        <v>58.75</v>
      </c>
      <c r="D25" s="86">
        <f>C25-E25</f>
        <v>58.75</v>
      </c>
      <c r="E25" s="86">
        <v>0</v>
      </c>
    </row>
    <row r="26" s="61" customFormat="1" ht="20.1" customHeight="1" spans="1:5">
      <c r="A26" s="83">
        <v>20801</v>
      </c>
      <c r="B26" s="87" t="s">
        <v>84</v>
      </c>
      <c r="C26" s="88">
        <f>C27</f>
        <v>6</v>
      </c>
      <c r="D26" s="86">
        <f>D27</f>
        <v>6</v>
      </c>
      <c r="E26" s="86">
        <v>0</v>
      </c>
    </row>
    <row r="27" s="61" customFormat="1" ht="20.1" customHeight="1" spans="1:5">
      <c r="A27" s="83">
        <v>2080101</v>
      </c>
      <c r="B27" s="87" t="s">
        <v>73</v>
      </c>
      <c r="C27" s="88">
        <f>D27+E27</f>
        <v>6</v>
      </c>
      <c r="D27" s="86">
        <v>6</v>
      </c>
      <c r="E27" s="86">
        <v>0</v>
      </c>
    </row>
    <row r="28" s="61" customFormat="1" ht="20.1" customHeight="1" spans="1:5">
      <c r="A28" s="83">
        <v>20805</v>
      </c>
      <c r="B28" s="87" t="s">
        <v>85</v>
      </c>
      <c r="C28" s="88">
        <f>C29+C30</f>
        <v>48</v>
      </c>
      <c r="D28" s="86">
        <f>D29+D30</f>
        <v>48</v>
      </c>
      <c r="E28" s="86">
        <v>0</v>
      </c>
    </row>
    <row r="29" s="61" customFormat="1" ht="20.1" customHeight="1" spans="1:5">
      <c r="A29" s="83">
        <v>2080505</v>
      </c>
      <c r="B29" s="87" t="s">
        <v>86</v>
      </c>
      <c r="C29" s="88">
        <f>D29+E29</f>
        <v>33</v>
      </c>
      <c r="D29" s="86">
        <v>33</v>
      </c>
      <c r="E29" s="86">
        <v>0</v>
      </c>
    </row>
    <row r="30" s="61" customFormat="1" ht="20.1" customHeight="1" spans="1:5">
      <c r="A30" s="83">
        <v>2080599</v>
      </c>
      <c r="B30" s="87" t="s">
        <v>87</v>
      </c>
      <c r="C30" s="88">
        <f>D30+E30</f>
        <v>15</v>
      </c>
      <c r="D30" s="86">
        <v>15</v>
      </c>
      <c r="E30" s="86">
        <v>0</v>
      </c>
    </row>
    <row r="31" s="61" customFormat="1" ht="20.1" customHeight="1" spans="1:5">
      <c r="A31" s="83">
        <v>20808</v>
      </c>
      <c r="B31" s="87" t="s">
        <v>88</v>
      </c>
      <c r="C31" s="88">
        <f>C32</f>
        <v>3.6</v>
      </c>
      <c r="D31" s="86">
        <f>D32</f>
        <v>3.6</v>
      </c>
      <c r="E31" s="86">
        <v>0</v>
      </c>
    </row>
    <row r="32" s="61" customFormat="1" ht="20.1" customHeight="1" spans="1:5">
      <c r="A32" s="83">
        <v>2080801</v>
      </c>
      <c r="B32" s="87" t="s">
        <v>89</v>
      </c>
      <c r="C32" s="88">
        <f>D32+E32</f>
        <v>3.6</v>
      </c>
      <c r="D32" s="86">
        <v>3.6</v>
      </c>
      <c r="E32" s="86">
        <v>0</v>
      </c>
    </row>
    <row r="33" s="61" customFormat="1" ht="20.1" customHeight="1" spans="1:5">
      <c r="A33" s="83">
        <v>20899</v>
      </c>
      <c r="B33" s="87" t="s">
        <v>90</v>
      </c>
      <c r="C33" s="88">
        <f>C34</f>
        <v>1.15</v>
      </c>
      <c r="D33" s="86">
        <f>D34</f>
        <v>1.15</v>
      </c>
      <c r="E33" s="86">
        <v>0</v>
      </c>
    </row>
    <row r="34" s="61" customFormat="1" ht="20.1" customHeight="1" spans="1:5">
      <c r="A34" s="83">
        <v>2089901</v>
      </c>
      <c r="B34" s="87" t="s">
        <v>91</v>
      </c>
      <c r="C34" s="88">
        <f>D34</f>
        <v>1.15</v>
      </c>
      <c r="D34" s="86">
        <v>1.15</v>
      </c>
      <c r="E34" s="86">
        <v>0</v>
      </c>
    </row>
    <row r="35" s="61" customFormat="1" ht="20.1" customHeight="1" spans="1:5">
      <c r="A35" s="83">
        <v>210</v>
      </c>
      <c r="B35" s="84" t="s">
        <v>92</v>
      </c>
      <c r="C35" s="88">
        <f>C36+C38</f>
        <v>24</v>
      </c>
      <c r="D35" s="86">
        <f>C35-E35</f>
        <v>24</v>
      </c>
      <c r="E35" s="86">
        <v>0</v>
      </c>
    </row>
    <row r="36" s="61" customFormat="1" ht="20.1" customHeight="1" spans="1:5">
      <c r="A36" s="83">
        <v>21007</v>
      </c>
      <c r="B36" s="87" t="s">
        <v>93</v>
      </c>
      <c r="C36" s="88">
        <f>C37</f>
        <v>10</v>
      </c>
      <c r="D36" s="86">
        <f>D37</f>
        <v>10</v>
      </c>
      <c r="E36" s="86">
        <v>0</v>
      </c>
    </row>
    <row r="37" s="61" customFormat="1" ht="20.1" customHeight="1" spans="1:5">
      <c r="A37" s="83">
        <v>2100716</v>
      </c>
      <c r="B37" s="87" t="s">
        <v>94</v>
      </c>
      <c r="C37" s="88">
        <f>D37+E37</f>
        <v>10</v>
      </c>
      <c r="D37" s="86">
        <v>10</v>
      </c>
      <c r="E37" s="86">
        <v>0</v>
      </c>
    </row>
    <row r="38" s="61" customFormat="1" ht="20.1" customHeight="1" spans="1:5">
      <c r="A38" s="83">
        <v>21012</v>
      </c>
      <c r="B38" s="87" t="s">
        <v>95</v>
      </c>
      <c r="C38" s="88">
        <f>C39</f>
        <v>14</v>
      </c>
      <c r="D38" s="86">
        <f>D39</f>
        <v>14</v>
      </c>
      <c r="E38" s="86">
        <v>0</v>
      </c>
    </row>
    <row r="39" s="61" customFormat="1" ht="20.1" customHeight="1" spans="1:5">
      <c r="A39" s="83">
        <v>2101201</v>
      </c>
      <c r="B39" s="87" t="s">
        <v>96</v>
      </c>
      <c r="C39" s="88">
        <f>D39</f>
        <v>14</v>
      </c>
      <c r="D39" s="86">
        <v>14</v>
      </c>
      <c r="E39" s="86">
        <v>0</v>
      </c>
    </row>
    <row r="40" s="61" customFormat="1" ht="20.1" customHeight="1" spans="1:5">
      <c r="A40" s="83">
        <v>213</v>
      </c>
      <c r="B40" s="84" t="s">
        <v>97</v>
      </c>
      <c r="C40" s="88">
        <f>C41+C43+C45</f>
        <v>72.62</v>
      </c>
      <c r="D40" s="88">
        <f>D41+D43+D45</f>
        <v>72.62</v>
      </c>
      <c r="E40" s="88">
        <f>E41+E43+E45</f>
        <v>0</v>
      </c>
    </row>
    <row r="41" s="61" customFormat="1" ht="20.1" customHeight="1" spans="1:5">
      <c r="A41" s="83">
        <v>21301</v>
      </c>
      <c r="B41" s="87" t="s">
        <v>98</v>
      </c>
      <c r="C41" s="88">
        <f>C42</f>
        <v>15</v>
      </c>
      <c r="D41" s="86">
        <f>D42</f>
        <v>15</v>
      </c>
      <c r="E41" s="86">
        <v>0</v>
      </c>
    </row>
    <row r="42" s="61" customFormat="1" ht="20.1" customHeight="1" spans="1:5">
      <c r="A42" s="83">
        <v>2130104</v>
      </c>
      <c r="B42" s="87" t="s">
        <v>99</v>
      </c>
      <c r="C42" s="88">
        <f>D42</f>
        <v>15</v>
      </c>
      <c r="D42" s="86">
        <v>15</v>
      </c>
      <c r="E42" s="86">
        <v>0</v>
      </c>
    </row>
    <row r="43" s="61" customFormat="1" ht="20.1" customHeight="1" spans="1:5">
      <c r="A43" s="83">
        <v>21303</v>
      </c>
      <c r="B43" s="87" t="s">
        <v>100</v>
      </c>
      <c r="C43" s="88">
        <f>C44</f>
        <v>10</v>
      </c>
      <c r="D43" s="86">
        <f>D44</f>
        <v>10</v>
      </c>
      <c r="E43" s="86">
        <v>0</v>
      </c>
    </row>
    <row r="44" s="61" customFormat="1" ht="20.1" customHeight="1" spans="1:5">
      <c r="A44" s="83">
        <v>2130301</v>
      </c>
      <c r="B44" s="87" t="s">
        <v>73</v>
      </c>
      <c r="C44" s="88">
        <f>D44+E44</f>
        <v>10</v>
      </c>
      <c r="D44" s="86">
        <v>10</v>
      </c>
      <c r="E44" s="86">
        <v>0</v>
      </c>
    </row>
    <row r="45" s="61" customFormat="1" ht="20.1" customHeight="1" spans="1:5">
      <c r="A45" s="83">
        <v>21307</v>
      </c>
      <c r="B45" s="87" t="s">
        <v>101</v>
      </c>
      <c r="C45" s="88">
        <f>C46+C47</f>
        <v>47.62</v>
      </c>
      <c r="D45" s="86">
        <f>D46+D47</f>
        <v>47.62</v>
      </c>
      <c r="E45" s="86">
        <v>0</v>
      </c>
    </row>
    <row r="46" s="61" customFormat="1" ht="20.1" customHeight="1" spans="1:5">
      <c r="A46" s="83">
        <v>2130705</v>
      </c>
      <c r="B46" s="87" t="s">
        <v>102</v>
      </c>
      <c r="C46" s="88">
        <f>D46+E46</f>
        <v>43.22</v>
      </c>
      <c r="D46" s="86">
        <v>43.22</v>
      </c>
      <c r="E46" s="86">
        <v>0</v>
      </c>
    </row>
    <row r="47" s="61" customFormat="1" ht="20.1" customHeight="1" spans="1:5">
      <c r="A47" s="83">
        <v>2130799</v>
      </c>
      <c r="B47" s="87" t="s">
        <v>103</v>
      </c>
      <c r="C47" s="88">
        <f>D47+E47</f>
        <v>4.4</v>
      </c>
      <c r="D47" s="86">
        <v>4.4</v>
      </c>
      <c r="E47" s="86">
        <v>0</v>
      </c>
    </row>
    <row r="48" s="61" customFormat="1" ht="20.1" customHeight="1" spans="1:6">
      <c r="A48" s="83">
        <v>221</v>
      </c>
      <c r="B48" s="84" t="s">
        <v>104</v>
      </c>
      <c r="C48" s="88">
        <f>C49</f>
        <v>36.6</v>
      </c>
      <c r="D48" s="86">
        <f>D49</f>
        <v>36.6</v>
      </c>
      <c r="E48" s="86">
        <v>0</v>
      </c>
      <c r="F48" s="61">
        <f>C48-'附表1-3'!E50</f>
        <v>0</v>
      </c>
    </row>
    <row r="49" s="61" customFormat="1" ht="20.1" customHeight="1" spans="1:5">
      <c r="A49" s="83">
        <v>22102</v>
      </c>
      <c r="B49" s="87" t="s">
        <v>105</v>
      </c>
      <c r="C49" s="88">
        <f>C50</f>
        <v>36.6</v>
      </c>
      <c r="D49" s="86">
        <f>D50</f>
        <v>36.6</v>
      </c>
      <c r="E49" s="86">
        <v>0</v>
      </c>
    </row>
    <row r="50" s="61" customFormat="1" ht="20.1" customHeight="1" spans="1:5">
      <c r="A50" s="83">
        <v>2210201</v>
      </c>
      <c r="B50" s="87" t="s">
        <v>106</v>
      </c>
      <c r="C50" s="88">
        <f>D50</f>
        <v>36.6</v>
      </c>
      <c r="D50" s="86">
        <f>36.6</f>
        <v>36.6</v>
      </c>
      <c r="E50" s="86">
        <v>0</v>
      </c>
    </row>
    <row r="51" s="61" customFormat="1" ht="21" customHeight="1" spans="1:5">
      <c r="A51" s="89" t="s">
        <v>117</v>
      </c>
      <c r="B51" s="89"/>
      <c r="C51" s="89"/>
      <c r="D51" s="89"/>
      <c r="E51" s="89"/>
    </row>
    <row r="52" s="61" customFormat="1" ht="13.5" spans="1:5">
      <c r="A52" s="90"/>
      <c r="B52" s="90"/>
      <c r="C52" s="90"/>
      <c r="D52" s="90"/>
      <c r="E52" s="90"/>
    </row>
  </sheetData>
  <mergeCells count="7">
    <mergeCell ref="A2:E2"/>
    <mergeCell ref="D4:E4"/>
    <mergeCell ref="A51:E51"/>
    <mergeCell ref="A52:E52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E21" sqref="E21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2" t="s">
        <v>118</v>
      </c>
      <c r="B1" s="62"/>
      <c r="C1" s="62"/>
      <c r="D1" s="63"/>
      <c r="E1" s="63"/>
    </row>
    <row r="2" ht="26.45" customHeight="1" spans="1:5">
      <c r="A2" s="64" t="s">
        <v>119</v>
      </c>
      <c r="B2" s="64"/>
      <c r="C2" s="64"/>
      <c r="D2" s="64"/>
      <c r="E2" s="64"/>
    </row>
    <row r="3" spans="1:5">
      <c r="A3" s="65"/>
      <c r="B3" s="65"/>
      <c r="C3" s="65"/>
      <c r="D3" s="65"/>
      <c r="E3" s="33" t="s">
        <v>29</v>
      </c>
    </row>
    <row r="4" s="61" customFormat="1" ht="20.1" customHeight="1" spans="1:5">
      <c r="A4" s="66" t="s">
        <v>63</v>
      </c>
      <c r="B4" s="66" t="s">
        <v>64</v>
      </c>
      <c r="C4" s="66" t="s">
        <v>65</v>
      </c>
      <c r="D4" s="67" t="s">
        <v>115</v>
      </c>
      <c r="E4" s="67"/>
    </row>
    <row r="5" s="61" customFormat="1" ht="20.1" customHeight="1" spans="1:5">
      <c r="A5" s="66"/>
      <c r="B5" s="66"/>
      <c r="C5" s="66"/>
      <c r="D5" s="179" t="s">
        <v>116</v>
      </c>
      <c r="E5" s="66" t="s">
        <v>69</v>
      </c>
    </row>
    <row r="6" s="61" customFormat="1" ht="20.1" customHeight="1" spans="1:5">
      <c r="A6" s="68" t="s">
        <v>58</v>
      </c>
      <c r="B6" s="68" t="s">
        <v>58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70"/>
      <c r="B7" s="71"/>
      <c r="C7" s="72">
        <v>0</v>
      </c>
      <c r="D7" s="72">
        <v>0</v>
      </c>
      <c r="E7" s="72">
        <v>0</v>
      </c>
    </row>
    <row r="8" s="61" customFormat="1" ht="20.1" customHeight="1" spans="1:5">
      <c r="A8" s="73"/>
      <c r="B8" s="74"/>
      <c r="C8" s="74"/>
      <c r="D8" s="75"/>
      <c r="E8" s="75"/>
    </row>
    <row r="9" s="61" customFormat="1" ht="20.1" customHeight="1" spans="1:5">
      <c r="A9" s="76"/>
      <c r="B9" s="76"/>
      <c r="C9" s="76"/>
      <c r="D9" s="75"/>
      <c r="E9" s="75"/>
    </row>
    <row r="10" s="61" customFormat="1" ht="20.1" customHeight="1" spans="1:5">
      <c r="A10" s="76"/>
      <c r="B10" s="76"/>
      <c r="C10" s="76"/>
      <c r="D10" s="75"/>
      <c r="E10" s="75"/>
    </row>
    <row r="11" s="61" customFormat="1" ht="20.1" customHeight="1" spans="1:5">
      <c r="A11" s="76"/>
      <c r="B11" s="76"/>
      <c r="C11" s="76"/>
      <c r="D11" s="75"/>
      <c r="E11" s="75"/>
    </row>
    <row r="12" s="61" customFormat="1" ht="20.1" customHeight="1" spans="1:5">
      <c r="A12" s="76"/>
      <c r="B12" s="76"/>
      <c r="C12" s="76"/>
      <c r="D12" s="75"/>
      <c r="E12" s="75"/>
    </row>
    <row r="13" s="61" customFormat="1" ht="20.1" customHeight="1" spans="1:5">
      <c r="A13" s="76"/>
      <c r="B13" s="76"/>
      <c r="C13" s="76"/>
      <c r="D13" s="75"/>
      <c r="E13" s="75"/>
    </row>
    <row r="14" s="61" customFormat="1" ht="20.1" customHeight="1" spans="1:5">
      <c r="A14" s="75"/>
      <c r="B14" s="75"/>
      <c r="C14" s="75"/>
      <c r="D14" s="75"/>
      <c r="E14" s="75"/>
    </row>
    <row r="15" s="61" customFormat="1" ht="20.1" customHeight="1" spans="1:5">
      <c r="A15" s="75"/>
      <c r="B15" s="75"/>
      <c r="C15" s="75"/>
      <c r="D15" s="75"/>
      <c r="E15" s="75"/>
    </row>
    <row r="16" s="61" customFormat="1" ht="20.1" customHeight="1" spans="1:5">
      <c r="A16" s="75"/>
      <c r="B16" s="75"/>
      <c r="C16" s="75"/>
      <c r="D16" s="75"/>
      <c r="E16" s="75"/>
    </row>
    <row r="17" s="61" customFormat="1" ht="20.1" customHeight="1" spans="1:5">
      <c r="A17" s="75"/>
      <c r="B17" s="75"/>
      <c r="C17" s="75"/>
      <c r="D17" s="75"/>
      <c r="E17" s="75"/>
    </row>
    <row r="18" s="61" customFormat="1" ht="20.1" customHeight="1" spans="1:5">
      <c r="A18" s="75"/>
      <c r="B18" s="75"/>
      <c r="C18" s="75"/>
      <c r="D18" s="75"/>
      <c r="E18" s="75"/>
    </row>
    <row r="19" s="61" customFormat="1" ht="20.1" customHeight="1" spans="1:5">
      <c r="A19" s="75"/>
      <c r="B19" s="75"/>
      <c r="C19" s="75"/>
      <c r="D19" s="75"/>
      <c r="E19" s="75"/>
    </row>
    <row r="20" s="61" customFormat="1" ht="20.1" customHeight="1" spans="1:5">
      <c r="A20" s="75"/>
      <c r="B20" s="75"/>
      <c r="C20" s="75"/>
      <c r="D20" s="75"/>
      <c r="E20" s="75"/>
    </row>
    <row r="21" s="61" customFormat="1" ht="20.1" customHeight="1" spans="1:5">
      <c r="A21" s="75"/>
      <c r="B21" s="75"/>
      <c r="C21" s="75"/>
      <c r="D21" s="75"/>
      <c r="E21" s="75"/>
    </row>
    <row r="22" s="61" customFormat="1" ht="18.6" customHeight="1" spans="1:5">
      <c r="A22" s="77" t="s">
        <v>120</v>
      </c>
      <c r="B22" s="77"/>
      <c r="C22" s="77"/>
      <c r="D22" s="77"/>
      <c r="E22" s="78"/>
    </row>
    <row r="23" s="61" customFormat="1" ht="18.6" customHeight="1" spans="1:5">
      <c r="A23" s="79" t="s">
        <v>121</v>
      </c>
      <c r="B23" s="79"/>
      <c r="C23" s="79"/>
      <c r="D23" s="79"/>
      <c r="E23" s="78"/>
    </row>
    <row r="24" s="61" customFormat="1" ht="18.6" customHeight="1" spans="1:4">
      <c r="A24" s="80"/>
      <c r="B24" s="80"/>
      <c r="C24" s="80"/>
      <c r="D24" s="80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zoomScale="115" zoomScaleNormal="115" workbookViewId="0">
      <selection activeCell="C8" sqref="C8"/>
    </sheetView>
  </sheetViews>
  <sheetFormatPr defaultColWidth="9" defaultRowHeight="14.25" outlineLevelCol="3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7" t="s">
        <v>122</v>
      </c>
      <c r="B1" s="48"/>
      <c r="C1" s="48"/>
    </row>
    <row r="2" ht="37.15" customHeight="1" spans="1:3">
      <c r="A2" s="49" t="s">
        <v>123</v>
      </c>
      <c r="B2" s="49"/>
      <c r="C2" s="49"/>
    </row>
    <row r="3" s="14" customFormat="1" ht="18" customHeight="1" spans="1:4">
      <c r="A3" s="50"/>
      <c r="B3" s="51"/>
      <c r="C3" s="52" t="s">
        <v>29</v>
      </c>
      <c r="D3"/>
    </row>
    <row r="4" ht="31.5" customHeight="1" spans="1:3">
      <c r="A4" s="53" t="s">
        <v>63</v>
      </c>
      <c r="B4" s="54" t="s">
        <v>64</v>
      </c>
      <c r="C4" s="55" t="s">
        <v>33</v>
      </c>
    </row>
    <row r="5" s="14" customFormat="1" ht="20.1" customHeight="1" spans="1:4">
      <c r="A5" s="56" t="s">
        <v>124</v>
      </c>
      <c r="B5" s="56" t="s">
        <v>125</v>
      </c>
      <c r="C5" s="57">
        <f>SUM(C6:C15)</f>
        <v>356.47</v>
      </c>
      <c r="D5"/>
    </row>
    <row r="6" s="14" customFormat="1" ht="20.1" customHeight="1" spans="1:4">
      <c r="A6" s="58" t="s">
        <v>126</v>
      </c>
      <c r="B6" s="58" t="s">
        <v>127</v>
      </c>
      <c r="C6" s="59">
        <f>'附表1-8'!C6</f>
        <v>270.35</v>
      </c>
      <c r="D6"/>
    </row>
    <row r="7" s="14" customFormat="1" ht="20.1" customHeight="1" spans="1:4">
      <c r="A7" s="58" t="s">
        <v>128</v>
      </c>
      <c r="B7" s="58" t="s">
        <v>129</v>
      </c>
      <c r="C7" s="59">
        <f>'附表1-8'!C20</f>
        <v>41.17</v>
      </c>
      <c r="D7"/>
    </row>
    <row r="8" s="14" customFormat="1" ht="20.1" customHeight="1" spans="1:4">
      <c r="A8" s="58" t="s">
        <v>130</v>
      </c>
      <c r="B8" s="58" t="s">
        <v>131</v>
      </c>
      <c r="C8" s="59">
        <f>'附表1-8'!C48</f>
        <v>42.84</v>
      </c>
      <c r="D8"/>
    </row>
    <row r="9" s="14" customFormat="1" ht="20.1" customHeight="1" spans="1:4">
      <c r="A9" s="58" t="s">
        <v>132</v>
      </c>
      <c r="B9" s="58" t="s">
        <v>133</v>
      </c>
      <c r="C9" s="59">
        <v>0</v>
      </c>
      <c r="D9"/>
    </row>
    <row r="10" s="14" customFormat="1" ht="20.1" customHeight="1" spans="1:4">
      <c r="A10" s="58" t="s">
        <v>134</v>
      </c>
      <c r="B10" s="58" t="s">
        <v>135</v>
      </c>
      <c r="C10" s="59">
        <v>0</v>
      </c>
      <c r="D10"/>
    </row>
    <row r="11" s="14" customFormat="1" ht="20.1" customHeight="1" spans="1:4">
      <c r="A11" s="58" t="s">
        <v>136</v>
      </c>
      <c r="B11" s="58" t="s">
        <v>137</v>
      </c>
      <c r="C11" s="59">
        <f>'附表1-8'!C78</f>
        <v>2.11</v>
      </c>
      <c r="D11"/>
    </row>
    <row r="12" s="14" customFormat="1" ht="20.1" customHeight="1" spans="1:4">
      <c r="A12" s="58" t="s">
        <v>138</v>
      </c>
      <c r="B12" s="58" t="s">
        <v>139</v>
      </c>
      <c r="C12" s="59">
        <v>0</v>
      </c>
      <c r="D12"/>
    </row>
    <row r="13" s="14" customFormat="1" ht="20.1" customHeight="1" spans="1:4">
      <c r="A13" s="58" t="s">
        <v>140</v>
      </c>
      <c r="B13" s="58" t="s">
        <v>141</v>
      </c>
      <c r="C13" s="59">
        <v>0</v>
      </c>
      <c r="D13"/>
    </row>
    <row r="14" s="14" customFormat="1" ht="20.1" customHeight="1" spans="1:4">
      <c r="A14" s="58" t="s">
        <v>142</v>
      </c>
      <c r="B14" s="58" t="s">
        <v>143</v>
      </c>
      <c r="C14" s="60">
        <v>0</v>
      </c>
      <c r="D14"/>
    </row>
    <row r="15" s="14" customFormat="1" ht="20.1" customHeight="1" spans="1:3">
      <c r="A15" s="58" t="s">
        <v>144</v>
      </c>
      <c r="B15" s="58" t="s">
        <v>145</v>
      </c>
      <c r="C15" s="60">
        <v>0</v>
      </c>
    </row>
  </sheetData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F50" sqref="F50"/>
    </sheetView>
  </sheetViews>
  <sheetFormatPr defaultColWidth="9" defaultRowHeight="14.25" outlineLevelCol="2"/>
  <cols>
    <col min="1" max="1" width="17.625" customWidth="1"/>
    <col min="2" max="2" width="31.875" customWidth="1"/>
    <col min="3" max="3" width="27.25" style="26" customWidth="1"/>
  </cols>
  <sheetData>
    <row r="1" ht="25.9" customHeight="1" spans="1:3">
      <c r="A1" s="27" t="s">
        <v>146</v>
      </c>
      <c r="B1" s="28"/>
      <c r="C1" s="29"/>
    </row>
    <row r="2" ht="33.75" customHeight="1" spans="1:3">
      <c r="A2" s="30" t="s">
        <v>147</v>
      </c>
      <c r="B2" s="30"/>
      <c r="C2" s="31"/>
    </row>
    <row r="3" ht="21" customHeight="1" spans="1:3">
      <c r="A3" s="32"/>
      <c r="B3" s="33" t="s">
        <v>29</v>
      </c>
      <c r="C3" s="34"/>
    </row>
    <row r="4" ht="20.1" customHeight="1" spans="1:3">
      <c r="A4" s="35" t="s">
        <v>148</v>
      </c>
      <c r="B4" s="36" t="s">
        <v>64</v>
      </c>
      <c r="C4" s="37" t="s">
        <v>33</v>
      </c>
    </row>
    <row r="5" s="14" customFormat="1" ht="20.1" customHeight="1" spans="1:3">
      <c r="A5" s="38" t="s">
        <v>124</v>
      </c>
      <c r="B5" s="38" t="s">
        <v>125</v>
      </c>
      <c r="C5" s="39">
        <f>C6+C20+C48+C78+C107</f>
        <v>356.47</v>
      </c>
    </row>
    <row r="6" s="25" customFormat="1" ht="20.1" customHeight="1" spans="1:3">
      <c r="A6" s="40" t="s">
        <v>126</v>
      </c>
      <c r="B6" s="40" t="s">
        <v>127</v>
      </c>
      <c r="C6" s="39">
        <f>SUM(C7:C19)</f>
        <v>270.35</v>
      </c>
    </row>
    <row r="7" s="14" customFormat="1" ht="20.1" customHeight="1" spans="1:3">
      <c r="A7" s="41" t="s">
        <v>149</v>
      </c>
      <c r="B7" s="41" t="s">
        <v>150</v>
      </c>
      <c r="C7" s="42">
        <v>130.08</v>
      </c>
    </row>
    <row r="8" s="14" customFormat="1" ht="20.1" customHeight="1" spans="1:3">
      <c r="A8" s="41" t="s">
        <v>151</v>
      </c>
      <c r="B8" s="41" t="s">
        <v>152</v>
      </c>
      <c r="C8" s="42">
        <v>5</v>
      </c>
    </row>
    <row r="9" s="14" customFormat="1" ht="20.1" customHeight="1" spans="1:3">
      <c r="A9" s="41" t="s">
        <v>153</v>
      </c>
      <c r="B9" s="41" t="s">
        <v>154</v>
      </c>
      <c r="C9" s="42">
        <v>14</v>
      </c>
    </row>
    <row r="10" s="14" customFormat="1" ht="20.1" customHeight="1" spans="1:3">
      <c r="A10" s="41" t="s">
        <v>155</v>
      </c>
      <c r="B10" s="41" t="s">
        <v>156</v>
      </c>
      <c r="C10" s="42">
        <v>7.92</v>
      </c>
    </row>
    <row r="11" s="14" customFormat="1" ht="20.1" customHeight="1" spans="1:3">
      <c r="A11" s="41" t="s">
        <v>157</v>
      </c>
      <c r="B11" s="41" t="s">
        <v>158</v>
      </c>
      <c r="C11" s="42">
        <v>22</v>
      </c>
    </row>
    <row r="12" s="14" customFormat="1" ht="20.1" customHeight="1" spans="1:3">
      <c r="A12" s="41" t="s">
        <v>159</v>
      </c>
      <c r="B12" s="41" t="s">
        <v>160</v>
      </c>
      <c r="C12" s="42">
        <v>33</v>
      </c>
    </row>
    <row r="13" s="14" customFormat="1" ht="20.1" customHeight="1" spans="1:3">
      <c r="A13" s="41" t="s">
        <v>161</v>
      </c>
      <c r="B13" s="41" t="s">
        <v>162</v>
      </c>
      <c r="C13" s="42">
        <v>0</v>
      </c>
    </row>
    <row r="14" s="14" customFormat="1" ht="20.1" customHeight="1" spans="1:3">
      <c r="A14" s="41" t="s">
        <v>163</v>
      </c>
      <c r="B14" s="41" t="s">
        <v>164</v>
      </c>
      <c r="C14" s="42">
        <v>14</v>
      </c>
    </row>
    <row r="15" s="14" customFormat="1" ht="20.1" customHeight="1" spans="1:3">
      <c r="A15" s="41" t="s">
        <v>165</v>
      </c>
      <c r="B15" s="41" t="s">
        <v>166</v>
      </c>
      <c r="C15" s="42">
        <v>0</v>
      </c>
    </row>
    <row r="16" s="14" customFormat="1" ht="20.1" customHeight="1" spans="1:3">
      <c r="A16" s="41" t="s">
        <v>167</v>
      </c>
      <c r="B16" s="41" t="s">
        <v>168</v>
      </c>
      <c r="C16" s="42">
        <v>1.15</v>
      </c>
    </row>
    <row r="17" s="14" customFormat="1" ht="20.1" customHeight="1" spans="1:3">
      <c r="A17" s="41" t="s">
        <v>169</v>
      </c>
      <c r="B17" s="41" t="s">
        <v>170</v>
      </c>
      <c r="C17" s="42">
        <v>36.6</v>
      </c>
    </row>
    <row r="18" s="14" customFormat="1" ht="20.1" customHeight="1" spans="1:3">
      <c r="A18" s="41" t="s">
        <v>171</v>
      </c>
      <c r="B18" s="41" t="s">
        <v>172</v>
      </c>
      <c r="C18" s="42"/>
    </row>
    <row r="19" s="14" customFormat="1" ht="20.1" customHeight="1" spans="1:3">
      <c r="A19" s="41" t="s">
        <v>173</v>
      </c>
      <c r="B19" s="41" t="s">
        <v>174</v>
      </c>
      <c r="C19" s="42">
        <v>6.6</v>
      </c>
    </row>
    <row r="20" s="25" customFormat="1" ht="20.1" customHeight="1" spans="1:3">
      <c r="A20" s="40" t="s">
        <v>128</v>
      </c>
      <c r="B20" s="40" t="s">
        <v>129</v>
      </c>
      <c r="C20" s="39">
        <f>SUM(C21:C47)</f>
        <v>41.17</v>
      </c>
    </row>
    <row r="21" s="14" customFormat="1" ht="20.1" customHeight="1" spans="1:3">
      <c r="A21" s="41" t="s">
        <v>175</v>
      </c>
      <c r="B21" s="41" t="s">
        <v>176</v>
      </c>
      <c r="C21" s="42">
        <v>0.93</v>
      </c>
    </row>
    <row r="22" s="14" customFormat="1" ht="20.1" customHeight="1" spans="1:3">
      <c r="A22" s="41" t="s">
        <v>177</v>
      </c>
      <c r="B22" s="41" t="s">
        <v>178</v>
      </c>
      <c r="C22" s="42">
        <v>0</v>
      </c>
    </row>
    <row r="23" s="14" customFormat="1" ht="20.1" customHeight="1" spans="1:3">
      <c r="A23" s="41" t="s">
        <v>179</v>
      </c>
      <c r="B23" s="41" t="s">
        <v>180</v>
      </c>
      <c r="C23" s="42">
        <v>0</v>
      </c>
    </row>
    <row r="24" s="14" customFormat="1" ht="20.1" customHeight="1" spans="1:3">
      <c r="A24" s="41" t="s">
        <v>181</v>
      </c>
      <c r="B24" s="43" t="s">
        <v>182</v>
      </c>
      <c r="C24" s="42">
        <v>0</v>
      </c>
    </row>
    <row r="25" s="14" customFormat="1" ht="20.1" customHeight="1" spans="1:3">
      <c r="A25" s="41" t="s">
        <v>183</v>
      </c>
      <c r="B25" s="41" t="s">
        <v>184</v>
      </c>
      <c r="C25" s="42">
        <v>0</v>
      </c>
    </row>
    <row r="26" s="14" customFormat="1" ht="20.1" customHeight="1" spans="1:3">
      <c r="A26" s="41" t="s">
        <v>185</v>
      </c>
      <c r="B26" s="41" t="s">
        <v>186</v>
      </c>
      <c r="C26" s="42">
        <v>2</v>
      </c>
    </row>
    <row r="27" s="14" customFormat="1" ht="20.1" customHeight="1" spans="1:3">
      <c r="A27" s="41" t="s">
        <v>187</v>
      </c>
      <c r="B27" s="41" t="s">
        <v>188</v>
      </c>
      <c r="C27" s="42">
        <v>0</v>
      </c>
    </row>
    <row r="28" s="14" customFormat="1" ht="20.1" customHeight="1" spans="1:3">
      <c r="A28" s="41" t="s">
        <v>189</v>
      </c>
      <c r="B28" s="41" t="s">
        <v>190</v>
      </c>
      <c r="C28" s="42">
        <v>0</v>
      </c>
    </row>
    <row r="29" s="14" customFormat="1" ht="20.1" customHeight="1" spans="1:3">
      <c r="A29" s="41" t="s">
        <v>191</v>
      </c>
      <c r="B29" s="41" t="s">
        <v>192</v>
      </c>
      <c r="C29" s="42">
        <v>0</v>
      </c>
    </row>
    <row r="30" s="14" customFormat="1" ht="20.1" customHeight="1" spans="1:3">
      <c r="A30" s="41" t="s">
        <v>193</v>
      </c>
      <c r="B30" s="41" t="s">
        <v>194</v>
      </c>
      <c r="C30" s="42">
        <v>0</v>
      </c>
    </row>
    <row r="31" s="14" customFormat="1" ht="20.1" customHeight="1" spans="1:3">
      <c r="A31" s="41" t="s">
        <v>195</v>
      </c>
      <c r="B31" s="41" t="s">
        <v>196</v>
      </c>
      <c r="C31" s="42">
        <v>0</v>
      </c>
    </row>
    <row r="32" s="14" customFormat="1" ht="20.1" customHeight="1" spans="1:3">
      <c r="A32" s="41" t="s">
        <v>197</v>
      </c>
      <c r="B32" s="41" t="s">
        <v>198</v>
      </c>
      <c r="C32" s="42">
        <v>0</v>
      </c>
    </row>
    <row r="33" s="14" customFormat="1" ht="20.1" customHeight="1" spans="1:3">
      <c r="A33" s="41" t="s">
        <v>199</v>
      </c>
      <c r="B33" s="41" t="s">
        <v>200</v>
      </c>
      <c r="C33" s="42">
        <v>0</v>
      </c>
    </row>
    <row r="34" s="14" customFormat="1" ht="20.1" customHeight="1" spans="1:3">
      <c r="A34" s="41" t="s">
        <v>201</v>
      </c>
      <c r="B34" s="41" t="s">
        <v>202</v>
      </c>
      <c r="C34" s="42">
        <v>0</v>
      </c>
    </row>
    <row r="35" s="14" customFormat="1" ht="20.1" customHeight="1" spans="1:3">
      <c r="A35" s="41" t="s">
        <v>203</v>
      </c>
      <c r="B35" s="41" t="s">
        <v>204</v>
      </c>
      <c r="C35" s="42">
        <v>0</v>
      </c>
    </row>
    <row r="36" s="14" customFormat="1" ht="20.1" customHeight="1" spans="1:3">
      <c r="A36" s="41" t="s">
        <v>205</v>
      </c>
      <c r="B36" s="41" t="s">
        <v>206</v>
      </c>
      <c r="C36" s="42">
        <v>17.42</v>
      </c>
    </row>
    <row r="37" s="14" customFormat="1" ht="20.1" customHeight="1" spans="1:3">
      <c r="A37" s="41" t="s">
        <v>207</v>
      </c>
      <c r="B37" s="41" t="s">
        <v>208</v>
      </c>
      <c r="C37" s="42">
        <v>0</v>
      </c>
    </row>
    <row r="38" s="14" customFormat="1" ht="20.1" customHeight="1" spans="1:3">
      <c r="A38" s="41" t="s">
        <v>209</v>
      </c>
      <c r="B38" s="41" t="s">
        <v>210</v>
      </c>
      <c r="C38" s="42">
        <v>0</v>
      </c>
    </row>
    <row r="39" s="14" customFormat="1" ht="20.1" customHeight="1" spans="1:3">
      <c r="A39" s="41" t="s">
        <v>211</v>
      </c>
      <c r="B39" s="41" t="s">
        <v>212</v>
      </c>
      <c r="C39" s="42">
        <v>0</v>
      </c>
    </row>
    <row r="40" s="14" customFormat="1" ht="20.1" customHeight="1" spans="1:3">
      <c r="A40" s="41" t="s">
        <v>213</v>
      </c>
      <c r="B40" s="41" t="s">
        <v>214</v>
      </c>
      <c r="C40" s="42"/>
    </row>
    <row r="41" s="14" customFormat="1" ht="20.1" customHeight="1" spans="1:3">
      <c r="A41" s="41" t="s">
        <v>215</v>
      </c>
      <c r="B41" s="41" t="s">
        <v>216</v>
      </c>
      <c r="C41" s="42">
        <v>0</v>
      </c>
    </row>
    <row r="42" s="14" customFormat="1" ht="20.1" customHeight="1" spans="1:3">
      <c r="A42" s="41" t="s">
        <v>217</v>
      </c>
      <c r="B42" s="41" t="s">
        <v>218</v>
      </c>
      <c r="C42" s="42">
        <v>0</v>
      </c>
    </row>
    <row r="43" s="14" customFormat="1" ht="20.1" customHeight="1" spans="1:3">
      <c r="A43" s="41" t="s">
        <v>219</v>
      </c>
      <c r="B43" s="41" t="s">
        <v>220</v>
      </c>
      <c r="C43" s="42">
        <v>0</v>
      </c>
    </row>
    <row r="44" s="14" customFormat="1" ht="20.1" customHeight="1" spans="1:3">
      <c r="A44" s="41" t="s">
        <v>221</v>
      </c>
      <c r="B44" s="41" t="s">
        <v>222</v>
      </c>
      <c r="C44" s="42">
        <v>7.62</v>
      </c>
    </row>
    <row r="45" s="14" customFormat="1" ht="20.1" customHeight="1" spans="1:3">
      <c r="A45" s="41" t="s">
        <v>223</v>
      </c>
      <c r="B45" s="41" t="s">
        <v>224</v>
      </c>
      <c r="C45" s="42">
        <v>13.2</v>
      </c>
    </row>
    <row r="46" s="14" customFormat="1" ht="20.1" customHeight="1" spans="1:3">
      <c r="A46" s="41" t="s">
        <v>225</v>
      </c>
      <c r="B46" s="41" t="s">
        <v>226</v>
      </c>
      <c r="C46" s="42">
        <v>0</v>
      </c>
    </row>
    <row r="47" s="14" customFormat="1" ht="20.1" customHeight="1" spans="1:3">
      <c r="A47" s="41" t="s">
        <v>227</v>
      </c>
      <c r="B47" s="41" t="s">
        <v>228</v>
      </c>
      <c r="C47" s="42">
        <v>0</v>
      </c>
    </row>
    <row r="48" s="25" customFormat="1" ht="20.1" customHeight="1" spans="1:3">
      <c r="A48" s="40" t="s">
        <v>130</v>
      </c>
      <c r="B48" s="40" t="s">
        <v>131</v>
      </c>
      <c r="C48" s="39">
        <f>SUM(C49:C77)</f>
        <v>42.84</v>
      </c>
    </row>
    <row r="49" s="14" customFormat="1" ht="20.1" customHeight="1" spans="1:3">
      <c r="A49" s="41" t="s">
        <v>229</v>
      </c>
      <c r="B49" s="41" t="s">
        <v>230</v>
      </c>
      <c r="C49" s="42">
        <v>0</v>
      </c>
    </row>
    <row r="50" s="14" customFormat="1" ht="20.1" customHeight="1" spans="1:3">
      <c r="A50" s="41" t="s">
        <v>231</v>
      </c>
      <c r="B50" s="41" t="s">
        <v>232</v>
      </c>
      <c r="C50" s="42"/>
    </row>
    <row r="51" s="14" customFormat="1" ht="20.1" customHeight="1" spans="1:3">
      <c r="A51" s="41" t="s">
        <v>233</v>
      </c>
      <c r="B51" s="41" t="s">
        <v>234</v>
      </c>
      <c r="C51" s="42">
        <v>0</v>
      </c>
    </row>
    <row r="52" s="14" customFormat="1" ht="20.1" customHeight="1" spans="1:3">
      <c r="A52" s="41" t="s">
        <v>235</v>
      </c>
      <c r="B52" s="41" t="s">
        <v>236</v>
      </c>
      <c r="C52" s="42">
        <v>7.8</v>
      </c>
    </row>
    <row r="53" s="14" customFormat="1" ht="20.1" customHeight="1" spans="1:3">
      <c r="A53" s="41" t="s">
        <v>237</v>
      </c>
      <c r="B53" s="41" t="s">
        <v>238</v>
      </c>
      <c r="C53" s="42">
        <v>15</v>
      </c>
    </row>
    <row r="54" s="14" customFormat="1" ht="20.1" customHeight="1" spans="1:3">
      <c r="A54" s="41" t="s">
        <v>239</v>
      </c>
      <c r="B54" s="41" t="s">
        <v>240</v>
      </c>
      <c r="C54" s="42">
        <v>0</v>
      </c>
    </row>
    <row r="55" s="14" customFormat="1" ht="20.1" customHeight="1" spans="1:3">
      <c r="A55" s="41" t="s">
        <v>241</v>
      </c>
      <c r="B55" s="41" t="s">
        <v>242</v>
      </c>
      <c r="C55" s="42">
        <v>0</v>
      </c>
    </row>
    <row r="56" s="14" customFormat="1" ht="20.1" customHeight="1" spans="1:3">
      <c r="A56" s="41" t="s">
        <v>243</v>
      </c>
      <c r="B56" s="41" t="s">
        <v>244</v>
      </c>
      <c r="C56" s="42">
        <v>0</v>
      </c>
    </row>
    <row r="57" s="14" customFormat="1" ht="20.1" customHeight="1" spans="1:3">
      <c r="A57" s="41" t="s">
        <v>245</v>
      </c>
      <c r="B57" s="41" t="s">
        <v>246</v>
      </c>
      <c r="C57" s="42">
        <v>0</v>
      </c>
    </row>
    <row r="58" s="14" customFormat="1" ht="20.1" customHeight="1" spans="1:3">
      <c r="A58" s="41" t="s">
        <v>247</v>
      </c>
      <c r="B58" s="41" t="s">
        <v>248</v>
      </c>
      <c r="C58" s="42">
        <v>0</v>
      </c>
    </row>
    <row r="59" s="14" customFormat="1" ht="20.1" customHeight="1" spans="1:3">
      <c r="A59" s="41" t="s">
        <v>249</v>
      </c>
      <c r="B59" s="41" t="s">
        <v>250</v>
      </c>
      <c r="C59" s="42">
        <v>20.04</v>
      </c>
    </row>
    <row r="60" s="25" customFormat="1" ht="20.1" customHeight="1" spans="1:3">
      <c r="A60" s="40" t="s">
        <v>132</v>
      </c>
      <c r="B60" s="40" t="s">
        <v>133</v>
      </c>
      <c r="C60" s="39">
        <f>SUM(C61:C64)</f>
        <v>0</v>
      </c>
    </row>
    <row r="61" s="14" customFormat="1" ht="20.1" customHeight="1" spans="1:3">
      <c r="A61" s="41" t="s">
        <v>251</v>
      </c>
      <c r="B61" s="41" t="s">
        <v>252</v>
      </c>
      <c r="C61" s="42">
        <v>0</v>
      </c>
    </row>
    <row r="62" s="14" customFormat="1" ht="20.1" customHeight="1" spans="1:3">
      <c r="A62" s="41" t="s">
        <v>253</v>
      </c>
      <c r="B62" s="41" t="s">
        <v>254</v>
      </c>
      <c r="C62" s="42">
        <v>0</v>
      </c>
    </row>
    <row r="63" s="14" customFormat="1" ht="20.1" customHeight="1" spans="1:3">
      <c r="A63" s="41" t="s">
        <v>255</v>
      </c>
      <c r="B63" s="41" t="s">
        <v>256</v>
      </c>
      <c r="C63" s="42">
        <v>0</v>
      </c>
    </row>
    <row r="64" s="14" customFormat="1" ht="20.1" customHeight="1" spans="1:3">
      <c r="A64" s="41" t="s">
        <v>257</v>
      </c>
      <c r="B64" s="41" t="s">
        <v>258</v>
      </c>
      <c r="C64" s="42">
        <v>0</v>
      </c>
    </row>
    <row r="65" s="25" customFormat="1" ht="20.1" customHeight="1" spans="1:3">
      <c r="A65" s="40" t="s">
        <v>134</v>
      </c>
      <c r="B65" s="40" t="s">
        <v>135</v>
      </c>
      <c r="C65" s="39">
        <f>SUM(C66:C77)</f>
        <v>0</v>
      </c>
    </row>
    <row r="66" s="14" customFormat="1" ht="20.1" customHeight="1" spans="1:3">
      <c r="A66" s="41" t="s">
        <v>259</v>
      </c>
      <c r="B66" s="41" t="s">
        <v>260</v>
      </c>
      <c r="C66" s="42">
        <v>0</v>
      </c>
    </row>
    <row r="67" s="14" customFormat="1" ht="20.1" customHeight="1" spans="1:3">
      <c r="A67" s="41" t="s">
        <v>261</v>
      </c>
      <c r="B67" s="41" t="s">
        <v>262</v>
      </c>
      <c r="C67" s="42">
        <v>0</v>
      </c>
    </row>
    <row r="68" s="14" customFormat="1" ht="20.1" customHeight="1" spans="1:3">
      <c r="A68" s="41" t="s">
        <v>263</v>
      </c>
      <c r="B68" s="41" t="s">
        <v>264</v>
      </c>
      <c r="C68" s="42">
        <v>0</v>
      </c>
    </row>
    <row r="69" s="14" customFormat="1" ht="20.1" customHeight="1" spans="1:3">
      <c r="A69" s="41" t="s">
        <v>265</v>
      </c>
      <c r="B69" s="41" t="s">
        <v>266</v>
      </c>
      <c r="C69" s="42">
        <v>0</v>
      </c>
    </row>
    <row r="70" s="14" customFormat="1" ht="20.1" customHeight="1" spans="1:3">
      <c r="A70" s="41" t="s">
        <v>267</v>
      </c>
      <c r="B70" s="41" t="s">
        <v>268</v>
      </c>
      <c r="C70" s="42">
        <v>0</v>
      </c>
    </row>
    <row r="71" s="14" customFormat="1" ht="20.1" customHeight="1" spans="1:3">
      <c r="A71" s="41" t="s">
        <v>269</v>
      </c>
      <c r="B71" s="41" t="s">
        <v>270</v>
      </c>
      <c r="C71" s="42">
        <v>0</v>
      </c>
    </row>
    <row r="72" s="14" customFormat="1" ht="20.1" customHeight="1" spans="1:3">
      <c r="A72" s="41" t="s">
        <v>271</v>
      </c>
      <c r="B72" s="41" t="s">
        <v>272</v>
      </c>
      <c r="C72" s="42">
        <v>0</v>
      </c>
    </row>
    <row r="73" s="14" customFormat="1" ht="20.1" customHeight="1" spans="1:3">
      <c r="A73" s="41" t="s">
        <v>273</v>
      </c>
      <c r="B73" s="41" t="s">
        <v>274</v>
      </c>
      <c r="C73" s="42">
        <v>0</v>
      </c>
    </row>
    <row r="74" s="14" customFormat="1" ht="20.1" customHeight="1" spans="1:3">
      <c r="A74" s="41" t="s">
        <v>275</v>
      </c>
      <c r="B74" s="41" t="s">
        <v>276</v>
      </c>
      <c r="C74" s="42">
        <v>0</v>
      </c>
    </row>
    <row r="75" s="14" customFormat="1" ht="20.1" customHeight="1" spans="1:3">
      <c r="A75" s="41" t="s">
        <v>277</v>
      </c>
      <c r="B75" s="41" t="s">
        <v>278</v>
      </c>
      <c r="C75" s="42">
        <v>0</v>
      </c>
    </row>
    <row r="76" s="14" customFormat="1" ht="20.1" customHeight="1" spans="1:3">
      <c r="A76" s="41" t="s">
        <v>279</v>
      </c>
      <c r="B76" s="41" t="s">
        <v>280</v>
      </c>
      <c r="C76" s="42">
        <v>0</v>
      </c>
    </row>
    <row r="77" s="14" customFormat="1" ht="20.1" customHeight="1" spans="1:3">
      <c r="A77" s="41" t="s">
        <v>281</v>
      </c>
      <c r="B77" s="41" t="s">
        <v>282</v>
      </c>
      <c r="C77" s="42">
        <v>0</v>
      </c>
    </row>
    <row r="78" s="25" customFormat="1" ht="20.1" customHeight="1" spans="1:3">
      <c r="A78" s="40" t="s">
        <v>136</v>
      </c>
      <c r="B78" s="40" t="s">
        <v>137</v>
      </c>
      <c r="C78" s="39">
        <f>SUM(C79:C106)</f>
        <v>2.11</v>
      </c>
    </row>
    <row r="79" s="14" customFormat="1" ht="20.1" customHeight="1" spans="1:3">
      <c r="A79" s="41" t="s">
        <v>283</v>
      </c>
      <c r="B79" s="41" t="s">
        <v>260</v>
      </c>
      <c r="C79" s="42">
        <v>0</v>
      </c>
    </row>
    <row r="80" s="14" customFormat="1" ht="20.1" customHeight="1" spans="1:3">
      <c r="A80" s="41" t="s">
        <v>284</v>
      </c>
      <c r="B80" s="41" t="s">
        <v>262</v>
      </c>
      <c r="C80" s="42">
        <v>2.11</v>
      </c>
    </row>
    <row r="81" s="14" customFormat="1" ht="20.1" customHeight="1" spans="1:3">
      <c r="A81" s="41" t="s">
        <v>285</v>
      </c>
      <c r="B81" s="41" t="s">
        <v>264</v>
      </c>
      <c r="C81" s="42">
        <v>0</v>
      </c>
    </row>
    <row r="82" s="14" customFormat="1" ht="20.1" customHeight="1" spans="1:3">
      <c r="A82" s="41" t="s">
        <v>286</v>
      </c>
      <c r="B82" s="41" t="s">
        <v>266</v>
      </c>
      <c r="C82" s="44">
        <v>0</v>
      </c>
    </row>
    <row r="83" s="14" customFormat="1" ht="20.1" customHeight="1" spans="1:3">
      <c r="A83" s="41" t="s">
        <v>287</v>
      </c>
      <c r="B83" s="41" t="s">
        <v>268</v>
      </c>
      <c r="C83" s="44">
        <v>0</v>
      </c>
    </row>
    <row r="84" s="14" customFormat="1" ht="20.1" customHeight="1" spans="1:3">
      <c r="A84" s="41" t="s">
        <v>288</v>
      </c>
      <c r="B84" s="41" t="s">
        <v>270</v>
      </c>
      <c r="C84" s="44">
        <v>0</v>
      </c>
    </row>
    <row r="85" s="14" customFormat="1" ht="20.1" customHeight="1" spans="1:3">
      <c r="A85" s="41" t="s">
        <v>289</v>
      </c>
      <c r="B85" s="41" t="s">
        <v>272</v>
      </c>
      <c r="C85" s="44">
        <v>0</v>
      </c>
    </row>
    <row r="86" s="14" customFormat="1" ht="20.1" customHeight="1" spans="1:3">
      <c r="A86" s="41" t="s">
        <v>290</v>
      </c>
      <c r="B86" s="41" t="s">
        <v>291</v>
      </c>
      <c r="C86" s="44">
        <v>0</v>
      </c>
    </row>
    <row r="87" s="14" customFormat="1" ht="20.1" customHeight="1" spans="1:3">
      <c r="A87" s="41" t="s">
        <v>292</v>
      </c>
      <c r="B87" s="41" t="s">
        <v>293</v>
      </c>
      <c r="C87" s="44">
        <v>0</v>
      </c>
    </row>
    <row r="88" s="14" customFormat="1" ht="20.1" customHeight="1" spans="1:3">
      <c r="A88" s="41" t="s">
        <v>294</v>
      </c>
      <c r="B88" s="41" t="s">
        <v>295</v>
      </c>
      <c r="C88" s="44">
        <v>0</v>
      </c>
    </row>
    <row r="89" s="14" customFormat="1" ht="20.1" customHeight="1" spans="1:3">
      <c r="A89" s="41" t="s">
        <v>296</v>
      </c>
      <c r="B89" s="45" t="s">
        <v>297</v>
      </c>
      <c r="C89" s="44">
        <v>0</v>
      </c>
    </row>
    <row r="90" s="14" customFormat="1" ht="20.1" customHeight="1" spans="1:3">
      <c r="A90" s="41" t="s">
        <v>298</v>
      </c>
      <c r="B90" s="41" t="s">
        <v>274</v>
      </c>
      <c r="C90" s="44">
        <v>0</v>
      </c>
    </row>
    <row r="91" s="14" customFormat="1" ht="20.1" customHeight="1" spans="1:3">
      <c r="A91" s="41" t="s">
        <v>299</v>
      </c>
      <c r="B91" s="41" t="s">
        <v>276</v>
      </c>
      <c r="C91" s="44">
        <v>0</v>
      </c>
    </row>
    <row r="92" s="14" customFormat="1" ht="20.1" customHeight="1" spans="1:3">
      <c r="A92" s="41" t="s">
        <v>300</v>
      </c>
      <c r="B92" s="41" t="s">
        <v>278</v>
      </c>
      <c r="C92" s="44">
        <v>0</v>
      </c>
    </row>
    <row r="93" s="14" customFormat="1" ht="20.1" customHeight="1" spans="1:3">
      <c r="A93" s="41" t="s">
        <v>301</v>
      </c>
      <c r="B93" s="41" t="s">
        <v>280</v>
      </c>
      <c r="C93" s="44">
        <v>0</v>
      </c>
    </row>
    <row r="94" s="14" customFormat="1" ht="20.1" customHeight="1" spans="1:3">
      <c r="A94" s="41" t="s">
        <v>302</v>
      </c>
      <c r="B94" s="41" t="s">
        <v>303</v>
      </c>
      <c r="C94" s="44">
        <v>0</v>
      </c>
    </row>
    <row r="95" s="25" customFormat="1" ht="20.1" customHeight="1" spans="1:3">
      <c r="A95" s="40" t="s">
        <v>138</v>
      </c>
      <c r="B95" s="40" t="s">
        <v>139</v>
      </c>
      <c r="C95" s="46">
        <f>SUM(C96:C97)</f>
        <v>0</v>
      </c>
    </row>
    <row r="96" s="14" customFormat="1" ht="20.1" customHeight="1" spans="1:3">
      <c r="A96" s="41" t="s">
        <v>304</v>
      </c>
      <c r="B96" s="41" t="s">
        <v>305</v>
      </c>
      <c r="C96" s="44">
        <v>0</v>
      </c>
    </row>
    <row r="97" s="14" customFormat="1" ht="20.1" customHeight="1" spans="1:3">
      <c r="A97" s="41" t="s">
        <v>306</v>
      </c>
      <c r="B97" s="41" t="s">
        <v>307</v>
      </c>
      <c r="C97" s="44">
        <v>0</v>
      </c>
    </row>
    <row r="98" s="25" customFormat="1" ht="20.1" customHeight="1" spans="1:3">
      <c r="A98" s="40" t="s">
        <v>140</v>
      </c>
      <c r="B98" s="40" t="s">
        <v>141</v>
      </c>
      <c r="C98" s="46">
        <f>SUM(C99:C103)</f>
        <v>0</v>
      </c>
    </row>
    <row r="99" s="14" customFormat="1" ht="20.1" customHeight="1" spans="1:3">
      <c r="A99" s="41" t="s">
        <v>308</v>
      </c>
      <c r="B99" s="41" t="s">
        <v>305</v>
      </c>
      <c r="C99" s="44">
        <v>0</v>
      </c>
    </row>
    <row r="100" s="14" customFormat="1" ht="20.1" customHeight="1" spans="1:3">
      <c r="A100" s="41" t="s">
        <v>309</v>
      </c>
      <c r="B100" s="41" t="s">
        <v>310</v>
      </c>
      <c r="C100" s="44">
        <v>0</v>
      </c>
    </row>
    <row r="101" s="14" customFormat="1" ht="20.1" customHeight="1" spans="1:3">
      <c r="A101" s="41" t="s">
        <v>311</v>
      </c>
      <c r="B101" s="41" t="s">
        <v>312</v>
      </c>
      <c r="C101" s="44">
        <v>0</v>
      </c>
    </row>
    <row r="102" s="14" customFormat="1" ht="20.1" customHeight="1" spans="1:3">
      <c r="A102" s="41" t="s">
        <v>313</v>
      </c>
      <c r="B102" s="41" t="s">
        <v>314</v>
      </c>
      <c r="C102" s="44"/>
    </row>
    <row r="103" s="14" customFormat="1" ht="20.1" customHeight="1" spans="1:3">
      <c r="A103" s="41" t="s">
        <v>315</v>
      </c>
      <c r="B103" s="41" t="s">
        <v>307</v>
      </c>
      <c r="C103" s="44">
        <v>0</v>
      </c>
    </row>
    <row r="104" s="25" customFormat="1" ht="20.1" customHeight="1" spans="1:3">
      <c r="A104" s="40" t="s">
        <v>142</v>
      </c>
      <c r="B104" s="40" t="s">
        <v>143</v>
      </c>
      <c r="C104" s="46">
        <f>SUM(C105:C106)</f>
        <v>0</v>
      </c>
    </row>
    <row r="105" s="14" customFormat="1" ht="20.1" customHeight="1" spans="1:3">
      <c r="A105" s="41" t="s">
        <v>316</v>
      </c>
      <c r="B105" s="41" t="s">
        <v>317</v>
      </c>
      <c r="C105" s="44">
        <v>0</v>
      </c>
    </row>
    <row r="106" s="14" customFormat="1" ht="20.1" customHeight="1" spans="1:3">
      <c r="A106" s="41" t="s">
        <v>318</v>
      </c>
      <c r="B106" s="41" t="s">
        <v>319</v>
      </c>
      <c r="C106" s="44">
        <v>0</v>
      </c>
    </row>
    <row r="107" s="25" customFormat="1" ht="20.1" customHeight="1" spans="1:3">
      <c r="A107" s="40" t="s">
        <v>144</v>
      </c>
      <c r="B107" s="40" t="s">
        <v>145</v>
      </c>
      <c r="C107" s="46">
        <f>SUM(C108:C111)</f>
        <v>0</v>
      </c>
    </row>
    <row r="108" s="14" customFormat="1" ht="20.1" customHeight="1" spans="1:3">
      <c r="A108" s="41" t="s">
        <v>320</v>
      </c>
      <c r="B108" s="41" t="s">
        <v>321</v>
      </c>
      <c r="C108" s="44">
        <v>0</v>
      </c>
    </row>
    <row r="109" s="14" customFormat="1" ht="20.1" customHeight="1" spans="1:3">
      <c r="A109" s="41" t="s">
        <v>322</v>
      </c>
      <c r="B109" s="41" t="s">
        <v>323</v>
      </c>
      <c r="C109" s="44">
        <v>0</v>
      </c>
    </row>
    <row r="110" s="14" customFormat="1" ht="20.1" customHeight="1" spans="1:3">
      <c r="A110" s="41" t="s">
        <v>324</v>
      </c>
      <c r="B110" s="41" t="s">
        <v>325</v>
      </c>
      <c r="C110" s="44"/>
    </row>
    <row r="111" s="14" customFormat="1" ht="20.1" customHeight="1" spans="1:3">
      <c r="A111" s="41" t="s">
        <v>326</v>
      </c>
      <c r="B111" s="41" t="s">
        <v>145</v>
      </c>
      <c r="C111" s="44">
        <v>0</v>
      </c>
    </row>
  </sheetData>
  <mergeCells count="3">
    <mergeCell ref="A2:C2"/>
    <mergeCell ref="B3:C3"/>
    <mergeCell ref="A5:B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9" sqref="F9"/>
    </sheetView>
  </sheetViews>
  <sheetFormatPr defaultColWidth="9" defaultRowHeight="14.25" outlineLevelCol="1"/>
  <cols>
    <col min="1" max="1" width="44.75" customWidth="1"/>
    <col min="2" max="2" width="28.625" customWidth="1"/>
  </cols>
  <sheetData>
    <row r="1" spans="1:2">
      <c r="A1" s="15" t="s">
        <v>327</v>
      </c>
      <c r="B1" s="16"/>
    </row>
    <row r="2" ht="28.5" customHeight="1" spans="1:2">
      <c r="A2" s="17" t="s">
        <v>328</v>
      </c>
      <c r="B2" s="17"/>
    </row>
    <row r="3" s="14" customFormat="1" ht="18" customHeight="1" spans="1:2">
      <c r="A3" s="18"/>
      <c r="B3" s="19" t="s">
        <v>29</v>
      </c>
    </row>
    <row r="4" s="14" customFormat="1" ht="20.1" customHeight="1" spans="1:2">
      <c r="A4" s="20" t="s">
        <v>329</v>
      </c>
      <c r="B4" s="20" t="s">
        <v>33</v>
      </c>
    </row>
    <row r="5" s="14" customFormat="1" ht="20.1" customHeight="1" spans="1:2">
      <c r="A5" s="20" t="s">
        <v>65</v>
      </c>
      <c r="B5" s="21">
        <f>B7+B8</f>
        <v>25.04</v>
      </c>
    </row>
    <row r="6" s="14" customFormat="1" ht="20.1" customHeight="1" spans="1:2">
      <c r="A6" s="22" t="s">
        <v>330</v>
      </c>
      <c r="B6" s="21">
        <v>0</v>
      </c>
    </row>
    <row r="7" s="14" customFormat="1" ht="20.1" customHeight="1" spans="1:2">
      <c r="A7" s="22" t="s">
        <v>331</v>
      </c>
      <c r="B7" s="21">
        <v>17.42</v>
      </c>
    </row>
    <row r="8" s="14" customFormat="1" ht="20.1" customHeight="1" spans="1:2">
      <c r="A8" s="22" t="s">
        <v>332</v>
      </c>
      <c r="B8" s="21">
        <f>B9</f>
        <v>7.62</v>
      </c>
    </row>
    <row r="9" s="14" customFormat="1" ht="20.1" customHeight="1" spans="1:2">
      <c r="A9" s="23" t="s">
        <v>333</v>
      </c>
      <c r="B9" s="21">
        <v>7.62</v>
      </c>
    </row>
    <row r="10" s="14" customFormat="1" ht="20.1" customHeight="1" spans="1:2">
      <c r="A10" s="23" t="s">
        <v>334</v>
      </c>
      <c r="B10" s="21">
        <v>0</v>
      </c>
    </row>
    <row r="11" s="14" customFormat="1" ht="46.5" customHeight="1" spans="1:2">
      <c r="A11" s="24" t="s">
        <v>335</v>
      </c>
      <c r="B11" s="24"/>
    </row>
  </sheetData>
  <mergeCells count="2">
    <mergeCell ref="A2:B2"/>
    <mergeCell ref="A11:B11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G16" sqref="G16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336</v>
      </c>
      <c r="B1" s="1"/>
      <c r="C1" s="1"/>
      <c r="D1" s="1"/>
    </row>
    <row r="2" ht="34.9" customHeight="1" spans="1:4">
      <c r="A2" s="3" t="s">
        <v>337</v>
      </c>
      <c r="B2" s="3"/>
      <c r="C2" s="3"/>
      <c r="D2" s="3"/>
    </row>
    <row r="3" ht="86.25" customHeight="1" spans="1:4">
      <c r="A3" s="4" t="s">
        <v>338</v>
      </c>
      <c r="B3" s="6" t="s">
        <v>339</v>
      </c>
      <c r="C3" s="6"/>
      <c r="D3" s="6"/>
    </row>
    <row r="4" ht="20.1" customHeight="1" spans="1:4">
      <c r="A4" s="4" t="s">
        <v>340</v>
      </c>
      <c r="B4" s="4" t="s">
        <v>341</v>
      </c>
      <c r="C4" s="4" t="s">
        <v>342</v>
      </c>
      <c r="D4" s="4" t="s">
        <v>343</v>
      </c>
    </row>
    <row r="5" ht="20.1" customHeight="1" spans="1:4">
      <c r="A5" s="4"/>
      <c r="B5" s="7" t="s">
        <v>344</v>
      </c>
      <c r="C5" s="8" t="s">
        <v>345</v>
      </c>
      <c r="D5" s="9"/>
    </row>
    <row r="6" ht="20.1" customHeight="1" spans="1:4">
      <c r="A6" s="4"/>
      <c r="B6" s="10"/>
      <c r="C6" s="8" t="s">
        <v>346</v>
      </c>
      <c r="D6" s="9"/>
    </row>
    <row r="7" ht="20.1" customHeight="1" spans="1:4">
      <c r="A7" s="4"/>
      <c r="B7" s="11"/>
      <c r="C7" s="8" t="s">
        <v>347</v>
      </c>
      <c r="D7" s="9"/>
    </row>
    <row r="8" ht="20.1" customHeight="1" spans="1:4">
      <c r="A8" s="4"/>
      <c r="B8" s="7" t="s">
        <v>348</v>
      </c>
      <c r="C8" s="8" t="s">
        <v>345</v>
      </c>
      <c r="D8" s="9"/>
    </row>
    <row r="9" ht="20.1" customHeight="1" spans="1:4">
      <c r="A9" s="4"/>
      <c r="B9" s="10"/>
      <c r="C9" s="8" t="s">
        <v>346</v>
      </c>
      <c r="D9" s="9"/>
    </row>
    <row r="10" ht="20.1" customHeight="1" spans="1:4">
      <c r="A10" s="4"/>
      <c r="B10" s="11"/>
      <c r="C10" s="8" t="s">
        <v>347</v>
      </c>
      <c r="D10" s="9"/>
    </row>
    <row r="11" ht="20.1" customHeight="1" spans="1:4">
      <c r="A11" s="4"/>
      <c r="B11" s="9" t="s">
        <v>349</v>
      </c>
      <c r="C11" s="8" t="s">
        <v>345</v>
      </c>
      <c r="D11" s="9"/>
    </row>
    <row r="12" ht="20.1" customHeight="1" spans="1:4">
      <c r="A12" s="4"/>
      <c r="B12" s="9"/>
      <c r="C12" s="8" t="s">
        <v>346</v>
      </c>
      <c r="D12" s="9"/>
    </row>
    <row r="13" ht="20.1" customHeight="1" spans="1:4">
      <c r="A13" s="4"/>
      <c r="B13" s="9"/>
      <c r="C13" s="8" t="s">
        <v>347</v>
      </c>
      <c r="D13" s="9"/>
    </row>
    <row r="14" ht="26.25" customHeight="1" spans="1:4">
      <c r="A14" s="13" t="s">
        <v>350</v>
      </c>
      <c r="B14" s="13"/>
      <c r="C14" s="13"/>
      <c r="D14" s="13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E5" sqref="E5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351</v>
      </c>
    </row>
    <row r="2" ht="40.15" customHeight="1" spans="1:4">
      <c r="A2" s="3" t="s">
        <v>352</v>
      </c>
      <c r="B2" s="3"/>
      <c r="C2" s="3"/>
      <c r="D2" s="3"/>
    </row>
    <row r="3" ht="35" customHeight="1" spans="1:4">
      <c r="A3" s="4" t="s">
        <v>353</v>
      </c>
      <c r="B3" s="5" t="s">
        <v>339</v>
      </c>
      <c r="C3" s="5"/>
      <c r="D3" s="5"/>
    </row>
    <row r="4" ht="87.75" customHeight="1" spans="1:4">
      <c r="A4" s="4" t="s">
        <v>354</v>
      </c>
      <c r="B4" s="6" t="s">
        <v>355</v>
      </c>
      <c r="C4" s="6"/>
      <c r="D4" s="6"/>
    </row>
    <row r="5" ht="23.45" customHeight="1" spans="1:4">
      <c r="A5" s="4" t="s">
        <v>340</v>
      </c>
      <c r="B5" s="4" t="s">
        <v>341</v>
      </c>
      <c r="C5" s="4" t="s">
        <v>342</v>
      </c>
      <c r="D5" s="4" t="s">
        <v>343</v>
      </c>
    </row>
    <row r="6" ht="23.45" customHeight="1" spans="1:4">
      <c r="A6" s="4"/>
      <c r="B6" s="7" t="s">
        <v>344</v>
      </c>
      <c r="C6" s="8" t="s">
        <v>345</v>
      </c>
      <c r="D6" s="9"/>
    </row>
    <row r="7" ht="23.45" customHeight="1" spans="1:4">
      <c r="A7" s="4"/>
      <c r="B7" s="10"/>
      <c r="C7" s="8" t="s">
        <v>346</v>
      </c>
      <c r="D7" s="9"/>
    </row>
    <row r="8" ht="23.45" customHeight="1" spans="1:6">
      <c r="A8" s="4"/>
      <c r="B8" s="11"/>
      <c r="C8" s="8" t="s">
        <v>347</v>
      </c>
      <c r="D8" s="9"/>
      <c r="F8" s="12"/>
    </row>
    <row r="9" ht="23.45" customHeight="1" spans="1:4">
      <c r="A9" s="4"/>
      <c r="B9" s="7" t="s">
        <v>348</v>
      </c>
      <c r="C9" s="8" t="s">
        <v>345</v>
      </c>
      <c r="D9" s="9"/>
    </row>
    <row r="10" ht="23.45" customHeight="1" spans="1:4">
      <c r="A10" s="4"/>
      <c r="B10" s="10"/>
      <c r="C10" s="8" t="s">
        <v>346</v>
      </c>
      <c r="D10" s="9"/>
    </row>
    <row r="11" ht="23.45" customHeight="1" spans="1:4">
      <c r="A11" s="4"/>
      <c r="B11" s="11"/>
      <c r="C11" s="8" t="s">
        <v>347</v>
      </c>
      <c r="D11" s="9"/>
    </row>
    <row r="12" ht="23.45" customHeight="1" spans="1:4">
      <c r="A12" s="4"/>
      <c r="B12" s="9" t="s">
        <v>349</v>
      </c>
      <c r="C12" s="8" t="s">
        <v>345</v>
      </c>
      <c r="D12" s="9"/>
    </row>
    <row r="13" ht="23.45" customHeight="1" spans="1:4">
      <c r="A13" s="4"/>
      <c r="B13" s="9"/>
      <c r="C13" s="8" t="s">
        <v>346</v>
      </c>
      <c r="D13" s="9"/>
    </row>
    <row r="14" ht="23.45" customHeight="1" spans="1:4">
      <c r="A14" s="4"/>
      <c r="B14" s="9"/>
      <c r="C14" s="8" t="s">
        <v>347</v>
      </c>
      <c r="D14" s="9"/>
    </row>
    <row r="15" ht="22.15" customHeight="1" spans="1:4">
      <c r="A15" s="13" t="s">
        <v>350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蚂蚁1394187626</cp:lastModifiedBy>
  <dcterms:created xsi:type="dcterms:W3CDTF">2008-01-10T09:59:00Z</dcterms:created>
  <cp:lastPrinted>2018-01-19T08:43:00Z</cp:lastPrinted>
  <dcterms:modified xsi:type="dcterms:W3CDTF">2019-03-14T14:10:28Z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