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 activeTab="2"/>
  </bookViews>
  <sheets>
    <sheet name="附件3" sheetId="1" r:id="rId1"/>
    <sheet name="附件4" sheetId="2" r:id="rId2"/>
    <sheet name="附件5" sheetId="3" r:id="rId3"/>
    <sheet name="附件6" sheetId="4" r:id="rId4"/>
  </sheets>
  <definedNames>
    <definedName name="_xlnm._FilterDatabase" localSheetId="2" hidden="1">附件5!$A$5:$P$33</definedName>
  </definedNames>
  <calcPr calcId="144525" concurrentCalc="0"/>
</workbook>
</file>

<file path=xl/sharedStrings.xml><?xml version="1.0" encoding="utf-8"?>
<sst xmlns="http://schemas.openxmlformats.org/spreadsheetml/2006/main" count="539" uniqueCount="254">
  <si>
    <t>附件3</t>
  </si>
  <si>
    <r>
      <rPr>
        <b/>
        <sz val="12"/>
        <color theme="1"/>
        <rFont val="宋体"/>
        <charset val="134"/>
        <scheme val="minor"/>
      </rPr>
      <t xml:space="preserve">三明市创业担保贷款发放、回收情况统计表
县（市、区）  </t>
    </r>
    <r>
      <rPr>
        <b/>
        <sz val="12"/>
        <color rgb="FF000000"/>
        <rFont val="宋体"/>
        <charset val="134"/>
      </rPr>
      <t>2026 年</t>
    </r>
    <r>
      <rPr>
        <b/>
        <sz val="12"/>
        <color rgb="FF000000"/>
        <rFont val="宋体"/>
        <charset val="134"/>
        <scheme val="minor"/>
      </rPr>
      <t>1</t>
    </r>
    <r>
      <rPr>
        <b/>
        <sz val="12"/>
        <color rgb="FF000000"/>
        <rFont val="宋体"/>
        <charset val="134"/>
      </rPr>
      <t>季度</t>
    </r>
  </si>
  <si>
    <t>单位（盖章）：泰宁县人力资源公共服务中心</t>
  </si>
  <si>
    <t>单位：万元</t>
  </si>
  <si>
    <t>项目</t>
  </si>
  <si>
    <t>行次</t>
  </si>
  <si>
    <t>合计</t>
  </si>
  <si>
    <t>全市总计</t>
  </si>
  <si>
    <t>其中：女性</t>
  </si>
  <si>
    <t>台湾同胞</t>
  </si>
  <si>
    <t>华侨</t>
  </si>
  <si>
    <t>一、创业担保贷款发放金额情况</t>
  </si>
  <si>
    <t>——</t>
  </si>
  <si>
    <t>（一）年初至报告期末贷款累计发放金额</t>
  </si>
  <si>
    <t>（二）年初至报告期末贷款累计发放笔数</t>
  </si>
  <si>
    <t>（三）期末解除还款责任的贷款笔数</t>
  </si>
  <si>
    <t>（四）创业担保贷款期末余额</t>
  </si>
  <si>
    <t>二、贷款回收情况</t>
  </si>
  <si>
    <t>（一）期末到期应还款金额</t>
  </si>
  <si>
    <t>（二）期末逾期未还款金额</t>
  </si>
  <si>
    <t>负责人：邓绍琴</t>
  </si>
  <si>
    <t>填表人：游建闽</t>
  </si>
  <si>
    <t>联系电话：0598-7832386</t>
  </si>
  <si>
    <t xml:space="preserve">注：金额只需保留两位小数
</t>
  </si>
  <si>
    <t>附件4</t>
  </si>
  <si>
    <t>三明市创业担保贷款贴息人员综合情况统计表</t>
  </si>
  <si>
    <t>县（市、区） 2026   年1 季度</t>
  </si>
  <si>
    <t>合计（人）</t>
  </si>
  <si>
    <t>一、享受创业担保贷款贴息的人员情况</t>
  </si>
  <si>
    <t>(一)年初至报告期末累计享受创业担保贷款贴息的人数</t>
  </si>
  <si>
    <t xml:space="preserve">     台湾同胞</t>
  </si>
  <si>
    <t xml:space="preserve">     华侨</t>
  </si>
  <si>
    <t>（二）享受创业担保贷款贴息人员属性分类，其中：</t>
  </si>
  <si>
    <t>1.就业困难人员</t>
  </si>
  <si>
    <t>(1)残疾人</t>
  </si>
  <si>
    <t>(2)建档立卡贫困人员</t>
  </si>
  <si>
    <t>2.复员转业退役军人</t>
  </si>
  <si>
    <t>3. 化解过剩产能企业职工和失业人员</t>
  </si>
  <si>
    <t>4. 返乡创业农民工</t>
  </si>
  <si>
    <t>5. 农村自主创业农民</t>
  </si>
  <si>
    <t>6. 大中专院校毕业生（含技校）</t>
  </si>
  <si>
    <t>（1）毕业年度内</t>
  </si>
  <si>
    <t>（2）毕业5年内</t>
  </si>
  <si>
    <t>7.刑释解教人员</t>
  </si>
  <si>
    <t>8.其他</t>
  </si>
  <si>
    <t>（三）享受创业担保贷款贴息人员经营属性分类，其中：</t>
  </si>
  <si>
    <t>1.实体经营</t>
  </si>
  <si>
    <t>（1）入驻孵化基地的孵化对象</t>
  </si>
  <si>
    <t>（2）贷款购车出租运营</t>
  </si>
  <si>
    <t>（3）其他</t>
  </si>
  <si>
    <t>2.网店经营</t>
  </si>
  <si>
    <t>（2）贷款购车人员网络约车平台专职司机</t>
  </si>
  <si>
    <t>二、享受创业担保贷款带动其他劳动者就业数</t>
  </si>
  <si>
    <t>负责人：邓绍琴           填表人：游建闽               联系电话：0598-7832386</t>
  </si>
  <si>
    <t>附件5</t>
  </si>
  <si>
    <t>2026年1季度个人和小微企业创业担保贷款财政贴息明细表</t>
  </si>
  <si>
    <t>单位盖章：</t>
  </si>
  <si>
    <t>单位：元</t>
  </si>
  <si>
    <t>地区</t>
  </si>
  <si>
    <t>个人/企业名称</t>
  </si>
  <si>
    <t>人员情况</t>
  </si>
  <si>
    <t>贷款期限（. . .-. . .）</t>
  </si>
  <si>
    <t>贷款机构</t>
  </si>
  <si>
    <t>发放贷款
时间</t>
  </si>
  <si>
    <t>发放贷款
金额</t>
  </si>
  <si>
    <t>计算贴息贷款额</t>
  </si>
  <si>
    <t>计算贴息       期限(.)</t>
  </si>
  <si>
    <t>计算贴息贷款基准利率%</t>
  </si>
  <si>
    <t>贷款实际利率%</t>
  </si>
  <si>
    <t xml:space="preserve">  2026   年第 1季度财政贴息额</t>
  </si>
  <si>
    <t>备注</t>
  </si>
  <si>
    <t>中央和省级承担（60%）</t>
  </si>
  <si>
    <t>县（市、区）      承担（40%）</t>
  </si>
  <si>
    <t>个人承担</t>
  </si>
  <si>
    <t>泰宁</t>
  </si>
  <si>
    <t>江贵林</t>
  </si>
  <si>
    <t>5.农村自主创业农民</t>
  </si>
  <si>
    <t>2023.11.11-2026.11.10</t>
  </si>
  <si>
    <t>信用社</t>
  </si>
  <si>
    <t>1-3</t>
  </si>
  <si>
    <t>吴秀荣</t>
  </si>
  <si>
    <t>2024.03.10-2027.03.08</t>
  </si>
  <si>
    <t>余先洪</t>
  </si>
  <si>
    <t>2024.05.13-2026.05.12</t>
  </si>
  <si>
    <t>2024.05.13</t>
  </si>
  <si>
    <t>林文</t>
  </si>
  <si>
    <t>2024.04.24-2026.04.24</t>
  </si>
  <si>
    <t>2024.04.24</t>
  </si>
  <si>
    <t>2026-03-16结清</t>
  </si>
  <si>
    <t>俞倩</t>
  </si>
  <si>
    <t>2024.05.06-2026.05.05</t>
  </si>
  <si>
    <t>2024.05.06</t>
  </si>
  <si>
    <t>詹根华</t>
  </si>
  <si>
    <t>2024.06.05-2026.06.04</t>
  </si>
  <si>
    <t>2024.06.05</t>
  </si>
  <si>
    <t>廖华娥</t>
  </si>
  <si>
    <t>2024.04.18-2026.04.17</t>
  </si>
  <si>
    <t>2024.04.18</t>
  </si>
  <si>
    <t>江翔</t>
  </si>
  <si>
    <t>2024.08.30-2026.08.29</t>
  </si>
  <si>
    <t>2024.08.30</t>
  </si>
  <si>
    <t>李鸿辉</t>
  </si>
  <si>
    <t>2024.09.04-2026.09.03</t>
  </si>
  <si>
    <t>2024.09.04</t>
  </si>
  <si>
    <t>江丁园</t>
  </si>
  <si>
    <t>2024.10.18-2026.10.17</t>
  </si>
  <si>
    <t>2024.10.18</t>
  </si>
  <si>
    <t>谢贻海</t>
  </si>
  <si>
    <t>2024.12.04-2026.12.03</t>
  </si>
  <si>
    <t>2024.12.04</t>
  </si>
  <si>
    <t>邓玉花</t>
  </si>
  <si>
    <t>2025.01.08-2027.01.07</t>
  </si>
  <si>
    <t>2025-01-08</t>
  </si>
  <si>
    <t>吴辉明</t>
  </si>
  <si>
    <t>2025.01.15-2027.01.14</t>
  </si>
  <si>
    <t>2025-01-15</t>
  </si>
  <si>
    <t>冯爱明</t>
  </si>
  <si>
    <t>2025.03.03-2027.03.02</t>
  </si>
  <si>
    <t>2025-03-03</t>
  </si>
  <si>
    <t>余妃娥</t>
  </si>
  <si>
    <t>2025.04.08-2027.04.07</t>
  </si>
  <si>
    <t>2025-04-08</t>
  </si>
  <si>
    <t>张勇</t>
  </si>
  <si>
    <t>2025.06.30-2027.06.29</t>
  </si>
  <si>
    <t>2025-06-30</t>
  </si>
  <si>
    <t>杨良花</t>
  </si>
  <si>
    <t>4.返乡创业农民工</t>
  </si>
  <si>
    <t>王美艳</t>
  </si>
  <si>
    <t>2025.09.02-2027.09.01</t>
  </si>
  <si>
    <t>2025-09-02</t>
  </si>
  <si>
    <t>李业明</t>
  </si>
  <si>
    <t>2025-08-01</t>
  </si>
  <si>
    <t>杨礼珍</t>
  </si>
  <si>
    <t>2025.08.01-2027.07.31</t>
  </si>
  <si>
    <t>2025-08-20</t>
  </si>
  <si>
    <t>肖金凤</t>
  </si>
  <si>
    <t>2025.08.20-2027.08.19</t>
  </si>
  <si>
    <t>2025-08-18</t>
  </si>
  <si>
    <t>余贤霖</t>
  </si>
  <si>
    <t>2025.08.18-2027.08.17</t>
  </si>
  <si>
    <t>2025-07-16</t>
  </si>
  <si>
    <t>陈英芳</t>
  </si>
  <si>
    <t>2025.07.16-2027.07.15</t>
  </si>
  <si>
    <t>2025-09-04</t>
  </si>
  <si>
    <t>杨莲霞</t>
  </si>
  <si>
    <t>2025.10.21-2027.10.20</t>
  </si>
  <si>
    <t>2025-10-21</t>
  </si>
  <si>
    <t>杨礼斌</t>
  </si>
  <si>
    <t>2025.10.14-2027.10.13</t>
  </si>
  <si>
    <t>2025-10-14</t>
  </si>
  <si>
    <t>傅玉良</t>
  </si>
  <si>
    <t>2026.03.03-2028.03.02</t>
  </si>
  <si>
    <t>2026-03-03</t>
  </si>
  <si>
    <t>涂祥辉</t>
  </si>
  <si>
    <t>10.农村自主创业农民</t>
  </si>
  <si>
    <t>2023.12.12-2026.12.11</t>
  </si>
  <si>
    <t>福建泰宁晋农商大金湖村镇银行股份有限公司</t>
  </si>
  <si>
    <t>童辉连</t>
  </si>
  <si>
    <t>2023.10.19-2026.10.18</t>
  </si>
  <si>
    <t>刘碧银</t>
  </si>
  <si>
    <t>2023.11.01-2026.10.25</t>
  </si>
  <si>
    <t>陈起鸿</t>
  </si>
  <si>
    <t>2023.11.15-2026.11.13</t>
  </si>
  <si>
    <t>曹美尧</t>
  </si>
  <si>
    <t>2023.11.27-2026.11.26</t>
  </si>
  <si>
    <t>刑小川</t>
  </si>
  <si>
    <t>2024.01.16-2027.01.15</t>
  </si>
  <si>
    <t>陈汉水</t>
  </si>
  <si>
    <t>2024.02.06-2027.02.05</t>
  </si>
  <si>
    <t>冯源晨</t>
  </si>
  <si>
    <t>杨爱花</t>
  </si>
  <si>
    <t>2024.03.15-2026.03.14</t>
  </si>
  <si>
    <t>李素红</t>
  </si>
  <si>
    <t>2024.03.22-2027.03.21</t>
  </si>
  <si>
    <t>何仕杰</t>
  </si>
  <si>
    <t>2024.03.27-2027.03.26</t>
  </si>
  <si>
    <t>郑善强</t>
  </si>
  <si>
    <t>2.就业困难人员</t>
  </si>
  <si>
    <t>2024.01.10-2027.01.09</t>
  </si>
  <si>
    <t>江月仙</t>
  </si>
  <si>
    <t>2024.04.30-2027.04.29</t>
  </si>
  <si>
    <t>陈衍春</t>
  </si>
  <si>
    <t>2024.04.23-2027.04-20</t>
  </si>
  <si>
    <t>刘金兰</t>
  </si>
  <si>
    <t>2024.06.24-2027.06.23</t>
  </si>
  <si>
    <t>廖敏实</t>
  </si>
  <si>
    <t>2024.06.27-2027.06.26</t>
  </si>
  <si>
    <t>黄祥业</t>
  </si>
  <si>
    <t>2024.07.17-2027.07.16</t>
  </si>
  <si>
    <t>吴桂芳</t>
  </si>
  <si>
    <t>2024.08.09-2027.08.28</t>
  </si>
  <si>
    <t>欧阳颖</t>
  </si>
  <si>
    <t>2024.12.12-2027.12.11</t>
  </si>
  <si>
    <t>黄晓林</t>
  </si>
  <si>
    <t>2024.12.18-2027.12.17</t>
  </si>
  <si>
    <t>荣峰</t>
  </si>
  <si>
    <t>2025.01.22-2028.01.21</t>
  </si>
  <si>
    <t>李水忠</t>
  </si>
  <si>
    <r>
      <rPr>
        <sz val="11"/>
        <rFont val="仿宋"/>
        <charset val="134"/>
      </rPr>
      <t>202</t>
    </r>
    <r>
      <rPr>
        <sz val="12"/>
        <rFont val="宋体"/>
        <charset val="134"/>
      </rPr>
      <t>5.01.07-2028.01.06</t>
    </r>
  </si>
  <si>
    <t>龚红丽</t>
  </si>
  <si>
    <t>2025.03.28-2028.03.27</t>
  </si>
  <si>
    <t>黄言财</t>
  </si>
  <si>
    <t>2025.03.24-2028.03.23</t>
  </si>
  <si>
    <t>江晓丽</t>
  </si>
  <si>
    <t>2025.04.21-2028.04.20</t>
  </si>
  <si>
    <t>杨天梅</t>
  </si>
  <si>
    <t>江嗣文</t>
  </si>
  <si>
    <t>2025.06.04-2027.07.16</t>
  </si>
  <si>
    <t>肖毓程</t>
  </si>
  <si>
    <t>2025.04.28-2028.04.27</t>
  </si>
  <si>
    <t>陈汉龙</t>
  </si>
  <si>
    <t>2025.06.05-2028.06.04</t>
  </si>
  <si>
    <t>廖丽妍</t>
  </si>
  <si>
    <t>7.返乡创业农民工</t>
  </si>
  <si>
    <t>2025.06.13-2028.06.11</t>
  </si>
  <si>
    <t>陈继强</t>
  </si>
  <si>
    <t>2025.07.23-2028.07.22</t>
  </si>
  <si>
    <t>肖仕琴</t>
  </si>
  <si>
    <t>2025.07.30-2028.07.29</t>
  </si>
  <si>
    <t>江文卿</t>
  </si>
  <si>
    <t>2025.08.01-2028.07.30</t>
  </si>
  <si>
    <t>杨长军</t>
  </si>
  <si>
    <t>2025.08.19-2028.08.18</t>
  </si>
  <si>
    <t>余志强</t>
  </si>
  <si>
    <t>2025.09.03-2028.09.02</t>
  </si>
  <si>
    <t>肖继斌</t>
  </si>
  <si>
    <t>2025.09.05-2028.09.04</t>
  </si>
  <si>
    <t>王小兵</t>
  </si>
  <si>
    <t>2025.09.17-2028.09.16</t>
  </si>
  <si>
    <t>吴太辉</t>
  </si>
  <si>
    <t>2025.09.18-2028.09.17</t>
  </si>
  <si>
    <t>黄菊花</t>
  </si>
  <si>
    <t>2025.12.04-2028.12.03</t>
  </si>
  <si>
    <t>陈佳昱</t>
  </si>
  <si>
    <t>2025.12.23-2028.12.22</t>
  </si>
  <si>
    <t>周春良</t>
  </si>
  <si>
    <t>2025.12.24-2028.12.23</t>
  </si>
  <si>
    <t>附件6</t>
  </si>
  <si>
    <t>贴息资金申请拨付表</t>
  </si>
  <si>
    <t>单位（盖章）：                                                                                                                                   单位：万元</t>
  </si>
  <si>
    <t>当年新增贷款笔数
（单位：笔）</t>
  </si>
  <si>
    <t>当年新增贷款额</t>
  </si>
  <si>
    <t>当季应付贷款利息</t>
  </si>
  <si>
    <t>符合条件的贷款贴息额</t>
  </si>
  <si>
    <t>申请贷款贴息补助金额</t>
  </si>
  <si>
    <t>金额</t>
  </si>
  <si>
    <t>其中：
以前年度发放贷款当季产生的利息</t>
  </si>
  <si>
    <t>小计</t>
  </si>
  <si>
    <t>中央和省</t>
  </si>
  <si>
    <t>县</t>
  </si>
  <si>
    <t>个人或企业</t>
  </si>
  <si>
    <t>个人创业担保贷款</t>
  </si>
  <si>
    <t>小微企业创业担保贷款</t>
  </si>
  <si>
    <t>注：金额只需保留两位小数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</si>
</sst>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&quot;月&quot;d&quot;日&quot;;@"/>
    <numFmt numFmtId="178" formatCode="#,##0_ "/>
    <numFmt numFmtId="179" formatCode="0.00_ "/>
  </numFmts>
  <fonts count="4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  <scheme val="minor"/>
    </font>
    <font>
      <sz val="20"/>
      <name val="黑体"/>
      <charset val="134"/>
    </font>
    <font>
      <sz val="11"/>
      <name val="仿宋"/>
      <charset val="134"/>
    </font>
    <font>
      <u/>
      <sz val="20"/>
      <name val="黑体"/>
      <charset val="134"/>
    </font>
    <font>
      <sz val="11"/>
      <color rgb="FFFF0000"/>
      <name val="仿宋"/>
      <charset val="134"/>
    </font>
    <font>
      <sz val="11"/>
      <name val="宋体"/>
      <charset val="134"/>
    </font>
    <font>
      <sz val="12"/>
      <color rgb="FFFF0000"/>
      <name val="仿宋"/>
      <charset val="134"/>
    </font>
    <font>
      <u/>
      <sz val="11"/>
      <name val="仿宋"/>
      <charset val="134"/>
    </font>
    <font>
      <sz val="11"/>
      <name val="黑体"/>
      <charset val="134"/>
    </font>
    <font>
      <b/>
      <sz val="14"/>
      <name val="方正小标宋简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</font>
    <font>
      <sz val="11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Tahoma"/>
      <charset val="134"/>
    </font>
    <font>
      <sz val="10"/>
      <name val="Arial"/>
      <charset val="0"/>
    </font>
    <font>
      <b/>
      <sz val="12"/>
      <color rgb="FF000000"/>
      <name val="宋体"/>
      <charset val="134"/>
    </font>
    <font>
      <b/>
      <sz val="12"/>
      <color rgb="FF00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17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11" borderId="18" applyNumberFormat="0" applyFont="0" applyAlignment="0" applyProtection="0">
      <alignment vertical="center"/>
    </xf>
    <xf numFmtId="0" fontId="29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/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9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7" fillId="15" borderId="21" applyNumberFormat="0" applyAlignment="0" applyProtection="0">
      <alignment vertical="center"/>
    </xf>
    <xf numFmtId="0" fontId="38" fillId="15" borderId="17" applyNumberFormat="0" applyAlignment="0" applyProtection="0">
      <alignment vertical="center"/>
    </xf>
    <xf numFmtId="0" fontId="39" fillId="16" borderId="22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44" fillId="0" borderId="0"/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9" fillId="0" borderId="0"/>
    <xf numFmtId="0" fontId="25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44" fillId="0" borderId="0"/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0" fillId="0" borderId="0">
      <alignment vertical="center"/>
    </xf>
    <xf numFmtId="0" fontId="29" fillId="0" borderId="0">
      <alignment vertical="center"/>
    </xf>
    <xf numFmtId="0" fontId="45" fillId="0" borderId="0"/>
  </cellStyleXfs>
  <cellXfs count="1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76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10" fontId="5" fillId="0" borderId="2" xfId="56" applyNumberFormat="1" applyFont="1" applyFill="1" applyBorder="1" applyAlignment="1">
      <alignment horizontal="center" vertical="center" shrinkToFit="1"/>
    </xf>
    <xf numFmtId="176" fontId="5" fillId="0" borderId="2" xfId="36" applyNumberFormat="1" applyFont="1" applyFill="1" applyBorder="1" applyAlignment="1">
      <alignment horizontal="center" vertical="center" shrinkToFit="1"/>
    </xf>
    <xf numFmtId="177" fontId="5" fillId="0" borderId="2" xfId="36" applyNumberFormat="1" applyFont="1" applyFill="1" applyBorder="1" applyAlignment="1">
      <alignment horizontal="center" vertical="center" shrinkToFit="1"/>
    </xf>
    <xf numFmtId="176" fontId="5" fillId="0" borderId="2" xfId="0" applyNumberFormat="1" applyFont="1" applyFill="1" applyBorder="1" applyAlignment="1">
      <alignment horizontal="center" vertical="center" shrinkToFit="1"/>
    </xf>
    <xf numFmtId="177" fontId="7" fillId="0" borderId="2" xfId="49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shrinkToFit="1"/>
    </xf>
    <xf numFmtId="0" fontId="1" fillId="4" borderId="2" xfId="0" applyFont="1" applyFill="1" applyBorder="1" applyAlignment="1" applyProtection="1">
      <alignment horizontal="center" vertical="center"/>
      <protection locked="0"/>
    </xf>
    <xf numFmtId="10" fontId="5" fillId="4" borderId="2" xfId="56" applyNumberFormat="1" applyFont="1" applyFill="1" applyBorder="1" applyAlignment="1">
      <alignment horizontal="center" vertical="center" shrinkToFit="1"/>
    </xf>
    <xf numFmtId="176" fontId="5" fillId="4" borderId="2" xfId="36" applyNumberFormat="1" applyFont="1" applyFill="1" applyBorder="1" applyAlignment="1">
      <alignment horizontal="center" vertical="center" shrinkToFit="1"/>
    </xf>
    <xf numFmtId="177" fontId="5" fillId="4" borderId="2" xfId="36" applyNumberFormat="1" applyFont="1" applyFill="1" applyBorder="1" applyAlignment="1">
      <alignment horizontal="center" vertical="center" shrinkToFit="1"/>
    </xf>
    <xf numFmtId="176" fontId="5" fillId="4" borderId="2" xfId="0" applyNumberFormat="1" applyFont="1" applyFill="1" applyBorder="1" applyAlignment="1">
      <alignment horizontal="center" vertical="center" shrinkToFit="1"/>
    </xf>
    <xf numFmtId="177" fontId="7" fillId="4" borderId="2" xfId="49" applyNumberFormat="1" applyFont="1" applyFill="1" applyBorder="1" applyAlignment="1">
      <alignment horizontal="center" vertical="center" wrapText="1"/>
    </xf>
    <xf numFmtId="178" fontId="5" fillId="4" borderId="2" xfId="0" applyNumberFormat="1" applyFont="1" applyFill="1" applyBorder="1" applyAlignment="1">
      <alignment horizontal="center" vertical="center" shrinkToFit="1"/>
    </xf>
    <xf numFmtId="0" fontId="5" fillId="0" borderId="2" xfId="36" applyNumberFormat="1" applyFont="1" applyFill="1" applyBorder="1" applyAlignment="1">
      <alignment horizontal="center" vertical="center" shrinkToFit="1"/>
    </xf>
    <xf numFmtId="49" fontId="7" fillId="0" borderId="2" xfId="49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 applyProtection="1">
      <alignment horizontal="center" vertical="center"/>
      <protection locked="0"/>
    </xf>
    <xf numFmtId="10" fontId="5" fillId="5" borderId="2" xfId="56" applyNumberFormat="1" applyFont="1" applyFill="1" applyBorder="1" applyAlignment="1">
      <alignment horizontal="center" vertical="center" shrinkToFit="1"/>
    </xf>
    <xf numFmtId="0" fontId="5" fillId="5" borderId="2" xfId="36" applyNumberFormat="1" applyFont="1" applyFill="1" applyBorder="1" applyAlignment="1">
      <alignment horizontal="center" vertical="center" shrinkToFit="1"/>
    </xf>
    <xf numFmtId="176" fontId="5" fillId="5" borderId="2" xfId="0" applyNumberFormat="1" applyFont="1" applyFill="1" applyBorder="1" applyAlignment="1">
      <alignment horizontal="center" vertical="center" shrinkToFit="1"/>
    </xf>
    <xf numFmtId="49" fontId="7" fillId="5" borderId="2" xfId="49" applyNumberFormat="1" applyFont="1" applyFill="1" applyBorder="1" applyAlignment="1">
      <alignment horizontal="center" vertical="center" wrapText="1"/>
    </xf>
    <xf numFmtId="178" fontId="5" fillId="5" borderId="2" xfId="0" applyNumberFormat="1" applyFont="1" applyFill="1" applyBorder="1" applyAlignment="1">
      <alignment horizontal="center" vertical="center" shrinkToFit="1"/>
    </xf>
    <xf numFmtId="0" fontId="8" fillId="0" borderId="2" xfId="0" applyFont="1" applyFill="1" applyBorder="1" applyAlignment="1" applyProtection="1">
      <alignment horizontal="center" vertical="center"/>
      <protection locked="0"/>
    </xf>
    <xf numFmtId="10" fontId="5" fillId="0" borderId="2" xfId="36" applyNumberFormat="1" applyFont="1" applyFill="1" applyBorder="1" applyAlignment="1" applyProtection="1">
      <alignment horizontal="center" vertical="center" shrinkToFit="1"/>
    </xf>
    <xf numFmtId="176" fontId="9" fillId="0" borderId="2" xfId="36" applyNumberFormat="1" applyFont="1" applyFill="1" applyBorder="1" applyAlignment="1" applyProtection="1">
      <alignment horizontal="center" vertical="center" shrinkToFit="1"/>
    </xf>
    <xf numFmtId="177" fontId="5" fillId="0" borderId="2" xfId="36" applyNumberFormat="1" applyFont="1" applyFill="1" applyBorder="1" applyAlignment="1" applyProtection="1">
      <alignment horizontal="center" vertical="center" shrinkToFit="1"/>
    </xf>
    <xf numFmtId="177" fontId="7" fillId="0" borderId="2" xfId="49" applyNumberFormat="1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/>
      <protection locked="0"/>
    </xf>
    <xf numFmtId="10" fontId="5" fillId="4" borderId="2" xfId="36" applyNumberFormat="1" applyFont="1" applyFill="1" applyBorder="1" applyAlignment="1" applyProtection="1">
      <alignment horizontal="center" vertical="center" shrinkToFit="1"/>
    </xf>
    <xf numFmtId="176" fontId="9" fillId="4" borderId="2" xfId="36" applyNumberFormat="1" applyFont="1" applyFill="1" applyBorder="1" applyAlignment="1" applyProtection="1">
      <alignment horizontal="center" vertical="center" shrinkToFit="1"/>
    </xf>
    <xf numFmtId="177" fontId="5" fillId="4" borderId="2" xfId="36" applyNumberFormat="1" applyFont="1" applyFill="1" applyBorder="1" applyAlignment="1" applyProtection="1">
      <alignment horizontal="center" vertical="center" shrinkToFit="1"/>
    </xf>
    <xf numFmtId="177" fontId="7" fillId="4" borderId="2" xfId="49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49" fontId="5" fillId="0" borderId="2" xfId="56" applyNumberFormat="1" applyFont="1" applyFill="1" applyBorder="1" applyAlignment="1">
      <alignment horizontal="center" vertical="center" shrinkToFit="1"/>
    </xf>
    <xf numFmtId="10" fontId="5" fillId="0" borderId="2" xfId="36" applyNumberFormat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  <xf numFmtId="49" fontId="5" fillId="4" borderId="2" xfId="56" applyNumberFormat="1" applyFont="1" applyFill="1" applyBorder="1" applyAlignment="1">
      <alignment horizontal="center" vertical="center" shrinkToFit="1"/>
    </xf>
    <xf numFmtId="10" fontId="5" fillId="4" borderId="2" xfId="36" applyNumberFormat="1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>
      <alignment horizontal="center" vertical="center" shrinkToFit="1"/>
    </xf>
    <xf numFmtId="0" fontId="5" fillId="4" borderId="2" xfId="36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/>
    </xf>
    <xf numFmtId="49" fontId="5" fillId="5" borderId="2" xfId="56" applyNumberFormat="1" applyFont="1" applyFill="1" applyBorder="1" applyAlignment="1">
      <alignment horizontal="center" vertical="center" shrinkToFit="1"/>
    </xf>
    <xf numFmtId="10" fontId="5" fillId="5" borderId="2" xfId="36" applyNumberFormat="1" applyFont="1" applyFill="1" applyBorder="1" applyAlignment="1">
      <alignment horizontal="center" vertical="center" shrinkToFit="1"/>
    </xf>
    <xf numFmtId="0" fontId="5" fillId="5" borderId="2" xfId="0" applyNumberFormat="1" applyFont="1" applyFill="1" applyBorder="1" applyAlignment="1">
      <alignment horizontal="center" vertical="center" shrinkToFit="1"/>
    </xf>
    <xf numFmtId="0" fontId="5" fillId="5" borderId="2" xfId="0" applyFont="1" applyFill="1" applyBorder="1" applyAlignment="1">
      <alignment horizontal="center" vertical="center"/>
    </xf>
    <xf numFmtId="49" fontId="5" fillId="0" borderId="2" xfId="56" applyNumberFormat="1" applyFont="1" applyFill="1" applyBorder="1" applyAlignment="1" applyProtection="1">
      <alignment horizontal="center" vertical="center" shrinkToFit="1"/>
    </xf>
    <xf numFmtId="179" fontId="5" fillId="0" borderId="2" xfId="0" applyNumberFormat="1" applyFont="1" applyFill="1" applyBorder="1" applyAlignment="1">
      <alignment horizontal="center" vertical="center" shrinkToFit="1"/>
    </xf>
    <xf numFmtId="179" fontId="5" fillId="0" borderId="2" xfId="36" applyNumberFormat="1" applyFont="1" applyFill="1" applyBorder="1" applyAlignment="1" applyProtection="1">
      <alignment horizontal="center" vertical="center" shrinkToFit="1"/>
    </xf>
    <xf numFmtId="0" fontId="5" fillId="3" borderId="2" xfId="0" applyFont="1" applyFill="1" applyBorder="1" applyAlignment="1">
      <alignment horizontal="center" vertical="center"/>
    </xf>
    <xf numFmtId="49" fontId="5" fillId="4" borderId="2" xfId="56" applyNumberFormat="1" applyFont="1" applyFill="1" applyBorder="1" applyAlignment="1" applyProtection="1">
      <alignment horizontal="center" vertical="center" shrinkToFit="1"/>
    </xf>
    <xf numFmtId="179" fontId="5" fillId="4" borderId="2" xfId="0" applyNumberFormat="1" applyFont="1" applyFill="1" applyBorder="1" applyAlignment="1">
      <alignment horizontal="center" vertical="center" shrinkToFit="1"/>
    </xf>
    <xf numFmtId="179" fontId="5" fillId="4" borderId="2" xfId="36" applyNumberFormat="1" applyFont="1" applyFill="1" applyBorder="1" applyAlignment="1" applyProtection="1">
      <alignment horizontal="center" vertical="center" shrinkToFit="1"/>
    </xf>
    <xf numFmtId="10" fontId="5" fillId="0" borderId="2" xfId="0" applyNumberFormat="1" applyFont="1" applyFill="1" applyBorder="1" applyAlignment="1">
      <alignment horizontal="center" vertical="center"/>
    </xf>
    <xf numFmtId="10" fontId="5" fillId="0" borderId="2" xfId="11" applyNumberFormat="1" applyFont="1" applyFill="1" applyBorder="1" applyAlignment="1">
      <alignment horizontal="center" vertical="center"/>
    </xf>
    <xf numFmtId="176" fontId="5" fillId="3" borderId="2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justify" vertical="center" wrapText="1"/>
      <protection locked="0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justify" vertical="center" wrapText="1"/>
    </xf>
    <xf numFmtId="0" fontId="8" fillId="2" borderId="2" xfId="0" applyFont="1" applyFill="1" applyBorder="1" applyAlignment="1">
      <alignment horizontal="center" vertical="center" wrapText="1"/>
    </xf>
    <xf numFmtId="179" fontId="15" fillId="2" borderId="12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justify" vertical="center" wrapText="1"/>
    </xf>
    <xf numFmtId="0" fontId="8" fillId="0" borderId="13" xfId="0" applyFont="1" applyFill="1" applyBorder="1" applyAlignment="1" applyProtection="1">
      <alignment horizontal="center" vertical="center" wrapText="1"/>
      <protection locked="0"/>
    </xf>
    <xf numFmtId="0" fontId="8" fillId="2" borderId="11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 applyProtection="1">
      <alignment horizontal="justify" vertical="center" wrapText="1"/>
    </xf>
    <xf numFmtId="0" fontId="8" fillId="2" borderId="14" xfId="0" applyFont="1" applyFill="1" applyBorder="1" applyAlignment="1">
      <alignment horizontal="justify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179" fontId="0" fillId="0" borderId="0" xfId="0" applyNumberFormat="1" applyFill="1">
      <alignment vertical="center"/>
    </xf>
    <xf numFmtId="0" fontId="16" fillId="0" borderId="0" xfId="0" applyFont="1" applyFill="1">
      <alignment vertical="center"/>
    </xf>
    <xf numFmtId="0" fontId="17" fillId="0" borderId="0" xfId="0" applyFont="1" applyFill="1" applyAlignment="1" applyProtection="1">
      <alignment horizontal="center" vertical="center" wrapText="1"/>
      <protection locked="0"/>
    </xf>
    <xf numFmtId="0" fontId="17" fillId="0" borderId="0" xfId="0" applyFont="1" applyFill="1" applyAlignment="1" applyProtection="1">
      <alignment horizontal="center" vertical="center"/>
      <protection locked="0"/>
    </xf>
    <xf numFmtId="179" fontId="17" fillId="0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Fill="1" applyProtection="1">
      <alignment vertical="center"/>
      <protection locked="0"/>
    </xf>
    <xf numFmtId="31" fontId="0" fillId="0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17" fillId="2" borderId="2" xfId="0" applyFont="1" applyFill="1" applyBorder="1" applyAlignment="1" applyProtection="1">
      <alignment horizontal="center" vertical="center"/>
    </xf>
    <xf numFmtId="179" fontId="17" fillId="2" borderId="2" xfId="0" applyNumberFormat="1" applyFont="1" applyFill="1" applyBorder="1" applyAlignment="1" applyProtection="1">
      <alignment horizontal="center" vertical="center"/>
    </xf>
    <xf numFmtId="0" fontId="17" fillId="2" borderId="2" xfId="0" applyFont="1" applyFill="1" applyBorder="1" applyAlignment="1" applyProtection="1">
      <alignment horizontal="center" vertical="center" wrapText="1"/>
    </xf>
    <xf numFmtId="179" fontId="17" fillId="2" borderId="2" xfId="0" applyNumberFormat="1" applyFont="1" applyFill="1" applyBorder="1" applyAlignment="1" applyProtection="1">
      <alignment horizontal="center" vertical="center" wrapText="1"/>
    </xf>
    <xf numFmtId="0" fontId="18" fillId="2" borderId="2" xfId="0" applyFont="1" applyFill="1" applyBorder="1" applyAlignment="1" applyProtection="1">
      <alignment horizontal="center" vertical="center" wrapText="1"/>
    </xf>
    <xf numFmtId="0" fontId="19" fillId="2" borderId="2" xfId="0" applyFont="1" applyFill="1" applyBorder="1" applyProtection="1">
      <alignment vertical="center"/>
    </xf>
    <xf numFmtId="0" fontId="20" fillId="2" borderId="2" xfId="0" applyFont="1" applyFill="1" applyBorder="1" applyAlignment="1" applyProtection="1">
      <alignment horizontal="center" vertical="center"/>
    </xf>
    <xf numFmtId="179" fontId="15" fillId="2" borderId="2" xfId="0" applyNumberFormat="1" applyFont="1" applyFill="1" applyBorder="1" applyAlignment="1" applyProtection="1">
      <alignment horizontal="center" vertical="center" wrapText="1"/>
    </xf>
    <xf numFmtId="0" fontId="0" fillId="2" borderId="2" xfId="0" applyFont="1" applyFill="1" applyBorder="1" applyProtection="1">
      <alignment vertical="center"/>
    </xf>
    <xf numFmtId="0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179" fontId="0" fillId="0" borderId="0" xfId="0" applyNumberFormat="1" applyFill="1" applyProtection="1">
      <alignment vertical="center"/>
      <protection locked="0"/>
    </xf>
    <xf numFmtId="0" fontId="0" fillId="0" borderId="0" xfId="0" applyFill="1" applyAlignment="1" applyProtection="1">
      <alignment horizontal="left" vertical="center"/>
      <protection locked="0"/>
    </xf>
    <xf numFmtId="0" fontId="0" fillId="0" borderId="0" xfId="0" applyFont="1" applyFill="1" applyAlignment="1" applyProtection="1">
      <alignment horizontal="left" vertical="center" wrapText="1"/>
      <protection locked="0"/>
    </xf>
    <xf numFmtId="179" fontId="0" fillId="0" borderId="0" xfId="0" applyNumberFormat="1" applyFont="1" applyFill="1" applyAlignment="1" applyProtection="1">
      <alignment horizontal="left" vertical="center" wrapText="1"/>
      <protection locked="0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_ET_STYLE_NoName_00_" xfId="19"/>
    <cellStyle name="标题" xfId="20" builtinId="15"/>
    <cellStyle name="解释性文本" xfId="21" builtinId="53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2 9" xfId="36"/>
    <cellStyle name="适中" xfId="37" builtinId="28"/>
    <cellStyle name="20% - 强调文字颜色 5" xfId="38" builtinId="46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常规_Sheet1_Sheet1" xfId="49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常规 2" xfId="56"/>
    <cellStyle name="常规 24" xfId="57"/>
    <cellStyle name="常规 3" xfId="58"/>
    <cellStyle name="常规 4" xfId="59"/>
    <cellStyle name="常规 5" xfId="60"/>
    <cellStyle name="常规 7" xfId="61"/>
    <cellStyle name="常规_2007-3-31农村信用社不良资产分析表(五级-月7季9年15）(1)" xfId="62"/>
    <cellStyle name="常规_Sheet1" xfId="63"/>
    <cellStyle name="常规_清单" xfId="64"/>
    <cellStyle name="样式 1" xfId="65"/>
    <cellStyle name="常规 10" xfId="66"/>
    <cellStyle name="常规 2 11" xfId="67"/>
    <cellStyle name="常规 18" xfId="68"/>
  </cellStyle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opLeftCell="A3" workbookViewId="0">
      <pane xSplit="6" topLeftCell="G1" activePane="topRight" state="frozen"/>
      <selection/>
      <selection pane="topRight" activeCell="A3" sqref="A3"/>
    </sheetView>
  </sheetViews>
  <sheetFormatPr defaultColWidth="9" defaultRowHeight="13.5"/>
  <cols>
    <col min="1" max="1" width="40.4416666666667" style="107" customWidth="1"/>
    <col min="2" max="2" width="9" style="107"/>
    <col min="3" max="3" width="10.375" style="108"/>
    <col min="4" max="4" width="12.6666666666667" style="107" customWidth="1"/>
    <col min="5" max="5" width="11.6666666666667" style="107" customWidth="1"/>
    <col min="6" max="16384" width="9" style="107"/>
  </cols>
  <sheetData>
    <row r="1" spans="1:1">
      <c r="A1" s="109" t="s">
        <v>0</v>
      </c>
    </row>
    <row r="2" ht="59" customHeight="1" spans="1:6">
      <c r="A2" s="110" t="s">
        <v>1</v>
      </c>
      <c r="B2" s="111"/>
      <c r="C2" s="112"/>
      <c r="D2" s="111"/>
      <c r="E2" s="111"/>
      <c r="F2" s="111"/>
    </row>
    <row r="3" ht="18" customHeight="1" spans="1:6">
      <c r="A3" s="113" t="s">
        <v>2</v>
      </c>
      <c r="B3" s="114">
        <v>46114</v>
      </c>
      <c r="C3" s="115"/>
      <c r="D3" s="113"/>
      <c r="E3" s="113" t="s">
        <v>3</v>
      </c>
      <c r="F3" s="113"/>
    </row>
    <row r="4" ht="29.4" customHeight="1" spans="1:6">
      <c r="A4" s="116" t="s">
        <v>4</v>
      </c>
      <c r="B4" s="116" t="s">
        <v>5</v>
      </c>
      <c r="C4" s="117" t="s">
        <v>6</v>
      </c>
      <c r="D4" s="116" t="s">
        <v>7</v>
      </c>
      <c r="E4" s="116"/>
      <c r="F4" s="116"/>
    </row>
    <row r="5" s="106" customFormat="1" ht="42.6" customHeight="1" spans="1:6">
      <c r="A5" s="118"/>
      <c r="B5" s="118"/>
      <c r="C5" s="119"/>
      <c r="D5" s="118" t="s">
        <v>8</v>
      </c>
      <c r="E5" s="120" t="s">
        <v>9</v>
      </c>
      <c r="F5" s="120" t="s">
        <v>10</v>
      </c>
    </row>
    <row r="6" ht="29" customHeight="1" spans="1:10">
      <c r="A6" s="121" t="s">
        <v>11</v>
      </c>
      <c r="B6" s="122">
        <v>1</v>
      </c>
      <c r="C6" s="123" t="s">
        <v>12</v>
      </c>
      <c r="D6" s="123" t="s">
        <v>12</v>
      </c>
      <c r="E6" s="123" t="s">
        <v>12</v>
      </c>
      <c r="F6" s="123" t="s">
        <v>12</v>
      </c>
      <c r="J6" s="113"/>
    </row>
    <row r="7" ht="29" customHeight="1" spans="1:6">
      <c r="A7" s="124" t="s">
        <v>13</v>
      </c>
      <c r="B7" s="122">
        <v>2</v>
      </c>
      <c r="C7" s="125">
        <v>20</v>
      </c>
      <c r="D7" s="125">
        <v>0</v>
      </c>
      <c r="E7" s="125">
        <v>0</v>
      </c>
      <c r="F7" s="125">
        <v>0</v>
      </c>
    </row>
    <row r="8" ht="29" customHeight="1" spans="1:6">
      <c r="A8" s="124" t="s">
        <v>14</v>
      </c>
      <c r="B8" s="122">
        <v>3</v>
      </c>
      <c r="C8" s="125">
        <v>1</v>
      </c>
      <c r="D8" s="125">
        <v>0</v>
      </c>
      <c r="E8" s="125">
        <v>0</v>
      </c>
      <c r="F8" s="125">
        <v>0</v>
      </c>
    </row>
    <row r="9" ht="29" customHeight="1" spans="1:6">
      <c r="A9" s="124" t="s">
        <v>15</v>
      </c>
      <c r="B9" s="122">
        <v>4</v>
      </c>
      <c r="C9" s="125">
        <v>2</v>
      </c>
      <c r="D9" s="125">
        <v>0</v>
      </c>
      <c r="E9" s="125">
        <v>0</v>
      </c>
      <c r="F9" s="125">
        <v>0</v>
      </c>
    </row>
    <row r="10" ht="29" customHeight="1" spans="1:8">
      <c r="A10" s="124" t="s">
        <v>16</v>
      </c>
      <c r="B10" s="122">
        <v>5</v>
      </c>
      <c r="C10" s="125">
        <v>1125</v>
      </c>
      <c r="D10" s="125">
        <v>385</v>
      </c>
      <c r="E10" s="125">
        <v>0</v>
      </c>
      <c r="F10" s="125">
        <v>0</v>
      </c>
      <c r="H10" s="113"/>
    </row>
    <row r="11" ht="29" customHeight="1" spans="1:6">
      <c r="A11" s="121" t="s">
        <v>17</v>
      </c>
      <c r="B11" s="122">
        <v>6</v>
      </c>
      <c r="C11" s="123" t="s">
        <v>12</v>
      </c>
      <c r="D11" s="123" t="s">
        <v>12</v>
      </c>
      <c r="E11" s="123" t="s">
        <v>12</v>
      </c>
      <c r="F11" s="123" t="s">
        <v>12</v>
      </c>
    </row>
    <row r="12" ht="29" customHeight="1" spans="1:6">
      <c r="A12" s="124" t="s">
        <v>18</v>
      </c>
      <c r="B12" s="122">
        <v>7</v>
      </c>
      <c r="C12" s="125">
        <v>40</v>
      </c>
      <c r="D12" s="125">
        <v>0</v>
      </c>
      <c r="E12" s="125">
        <v>0</v>
      </c>
      <c r="F12" s="125">
        <v>0</v>
      </c>
    </row>
    <row r="13" ht="29" customHeight="1" spans="1:6">
      <c r="A13" s="124" t="s">
        <v>19</v>
      </c>
      <c r="B13" s="122">
        <v>8</v>
      </c>
      <c r="C13" s="125">
        <v>0</v>
      </c>
      <c r="D13" s="125">
        <v>0</v>
      </c>
      <c r="E13" s="125">
        <v>0</v>
      </c>
      <c r="F13" s="125">
        <v>0</v>
      </c>
    </row>
    <row r="14" spans="1:6">
      <c r="A14" s="113"/>
      <c r="B14" s="113"/>
      <c r="C14" s="126"/>
      <c r="D14" s="113"/>
      <c r="E14" s="113"/>
      <c r="F14" s="113"/>
    </row>
    <row r="15" spans="1:6">
      <c r="A15" s="113" t="s">
        <v>20</v>
      </c>
      <c r="B15" s="113" t="s">
        <v>21</v>
      </c>
      <c r="C15" s="126"/>
      <c r="D15" s="113"/>
      <c r="E15" s="127" t="s">
        <v>22</v>
      </c>
      <c r="F15" s="127"/>
    </row>
    <row r="16" spans="1:6">
      <c r="A16" s="113"/>
      <c r="B16" s="113"/>
      <c r="C16" s="126"/>
      <c r="D16" s="113"/>
      <c r="E16" s="113"/>
      <c r="F16" s="113"/>
    </row>
    <row r="17" spans="1:6">
      <c r="A17" s="128" t="s">
        <v>23</v>
      </c>
      <c r="B17" s="128"/>
      <c r="C17" s="129"/>
      <c r="D17" s="128"/>
      <c r="E17" s="128"/>
      <c r="F17" s="128"/>
    </row>
  </sheetData>
  <sheetProtection sheet="1" selectLockedCells="1" objects="1"/>
  <protectedRanges>
    <protectedRange sqref="C12:F13" name="区域3"/>
    <protectedRange sqref="C7:F10" name="区域"/>
    <protectedRange sqref="A2:F3 A15:F15" name="区域4"/>
    <protectedRange sqref="C9:D9" name="区域_1"/>
    <protectedRange sqref="C12:D12" name="区域3_1"/>
    <protectedRange sqref="C7:D10" name="区域_2"/>
    <protectedRange sqref="C9:D9" name="区域_1_1"/>
    <protectedRange sqref="C12:D13" name="区域3_2"/>
    <protectedRange sqref="C12:D12" name="区域3_1_1"/>
  </protectedRanges>
  <mergeCells count="8">
    <mergeCell ref="A2:F2"/>
    <mergeCell ref="B3:C3"/>
    <mergeCell ref="D4:F4"/>
    <mergeCell ref="E15:F15"/>
    <mergeCell ref="A17:F17"/>
    <mergeCell ref="A4:A5"/>
    <mergeCell ref="B4:B5"/>
    <mergeCell ref="C4:C5"/>
  </mergeCells>
  <pageMargins left="0.700694444444445" right="0.66875" top="0.751388888888889" bottom="0.751388888888889" header="0.298611111111111" footer="0.298611111111111"/>
  <pageSetup paperSize="9" scale="96" fitToHeight="0" orientation="portrait" blackAndWhite="1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"/>
  <sheetViews>
    <sheetView workbookViewId="0">
      <pane xSplit="3" ySplit="5" topLeftCell="D28" activePane="bottomRight" state="frozen"/>
      <selection/>
      <selection pane="topRight"/>
      <selection pane="bottomLeft"/>
      <selection pane="bottomRight" activeCell="A34" sqref="A34:C34"/>
    </sheetView>
  </sheetViews>
  <sheetFormatPr defaultColWidth="9" defaultRowHeight="13.5" outlineLevelCol="2"/>
  <cols>
    <col min="1" max="1" width="50.3333333333333" style="87" customWidth="1"/>
    <col min="2" max="2" width="6.88333333333333" style="1" customWidth="1"/>
    <col min="3" max="3" width="19.5583333333333" style="1" customWidth="1"/>
    <col min="4" max="16384" width="9" style="87"/>
  </cols>
  <sheetData>
    <row r="1" spans="1:3">
      <c r="A1" s="88" t="s">
        <v>24</v>
      </c>
      <c r="B1" s="88"/>
      <c r="C1" s="88"/>
    </row>
    <row r="2" ht="18.75" spans="1:3">
      <c r="A2" s="89" t="s">
        <v>25</v>
      </c>
      <c r="B2" s="89"/>
      <c r="C2" s="89"/>
    </row>
    <row r="3" ht="18.75" spans="1:3">
      <c r="A3" s="90" t="s">
        <v>26</v>
      </c>
      <c r="B3" s="90"/>
      <c r="C3" s="90"/>
    </row>
    <row r="4" ht="14.25" spans="1:3">
      <c r="A4" s="91">
        <v>0</v>
      </c>
      <c r="B4" s="91"/>
      <c r="C4" s="91"/>
    </row>
    <row r="5" ht="27" customHeight="1" spans="1:3">
      <c r="A5" s="92" t="s">
        <v>4</v>
      </c>
      <c r="B5" s="93" t="s">
        <v>5</v>
      </c>
      <c r="C5" s="94" t="s">
        <v>27</v>
      </c>
    </row>
    <row r="6" ht="21" customHeight="1" spans="1:3">
      <c r="A6" s="95" t="s">
        <v>28</v>
      </c>
      <c r="B6" s="96">
        <v>1</v>
      </c>
      <c r="C6" s="97" t="s">
        <v>12</v>
      </c>
    </row>
    <row r="7" ht="21" customHeight="1" spans="1:3">
      <c r="A7" s="98" t="s">
        <v>29</v>
      </c>
      <c r="B7" s="96">
        <v>2</v>
      </c>
      <c r="C7" s="99">
        <v>1</v>
      </c>
    </row>
    <row r="8" ht="21" customHeight="1" spans="1:3">
      <c r="A8" s="98" t="s">
        <v>8</v>
      </c>
      <c r="B8" s="96">
        <v>3</v>
      </c>
      <c r="C8" s="99">
        <v>0</v>
      </c>
    </row>
    <row r="9" ht="21" customHeight="1" spans="1:3">
      <c r="A9" s="100" t="s">
        <v>30</v>
      </c>
      <c r="B9" s="96">
        <v>4</v>
      </c>
      <c r="C9" s="99">
        <v>0</v>
      </c>
    </row>
    <row r="10" ht="21" customHeight="1" spans="1:3">
      <c r="A10" s="100" t="s">
        <v>31</v>
      </c>
      <c r="B10" s="96">
        <v>5</v>
      </c>
      <c r="C10" s="99">
        <v>0</v>
      </c>
    </row>
    <row r="11" ht="21" customHeight="1" spans="1:3">
      <c r="A11" s="98" t="s">
        <v>32</v>
      </c>
      <c r="B11" s="96">
        <v>6</v>
      </c>
      <c r="C11" s="101">
        <f>C12+C15+C16+C17+C18+C19+C22+C23</f>
        <v>1</v>
      </c>
    </row>
    <row r="12" ht="21" customHeight="1" spans="1:3">
      <c r="A12" s="98" t="s">
        <v>33</v>
      </c>
      <c r="B12" s="96">
        <v>7</v>
      </c>
      <c r="C12" s="99">
        <v>0</v>
      </c>
    </row>
    <row r="13" ht="21" customHeight="1" spans="1:3">
      <c r="A13" s="102" t="s">
        <v>34</v>
      </c>
      <c r="B13" s="96">
        <v>8</v>
      </c>
      <c r="C13" s="99">
        <v>0</v>
      </c>
    </row>
    <row r="14" ht="21" customHeight="1" spans="1:3">
      <c r="A14" s="98" t="s">
        <v>35</v>
      </c>
      <c r="B14" s="96">
        <v>9</v>
      </c>
      <c r="C14" s="99">
        <v>0</v>
      </c>
    </row>
    <row r="15" ht="21" customHeight="1" spans="1:3">
      <c r="A15" s="98" t="s">
        <v>36</v>
      </c>
      <c r="B15" s="96">
        <v>10</v>
      </c>
      <c r="C15" s="99">
        <v>0</v>
      </c>
    </row>
    <row r="16" ht="21" customHeight="1" spans="1:3">
      <c r="A16" s="98" t="s">
        <v>37</v>
      </c>
      <c r="B16" s="96">
        <v>11</v>
      </c>
      <c r="C16" s="99">
        <v>0</v>
      </c>
    </row>
    <row r="17" ht="21" customHeight="1" spans="1:3">
      <c r="A17" s="98" t="s">
        <v>38</v>
      </c>
      <c r="B17" s="96">
        <v>12</v>
      </c>
      <c r="C17" s="99">
        <v>0</v>
      </c>
    </row>
    <row r="18" ht="21" customHeight="1" spans="1:3">
      <c r="A18" s="98" t="s">
        <v>39</v>
      </c>
      <c r="B18" s="96">
        <v>13</v>
      </c>
      <c r="C18" s="99">
        <v>1</v>
      </c>
    </row>
    <row r="19" ht="21" customHeight="1" spans="1:3">
      <c r="A19" s="98" t="s">
        <v>40</v>
      </c>
      <c r="B19" s="96">
        <v>14</v>
      </c>
      <c r="C19" s="99">
        <v>0</v>
      </c>
    </row>
    <row r="20" ht="21" customHeight="1" spans="1:3">
      <c r="A20" s="98" t="s">
        <v>41</v>
      </c>
      <c r="B20" s="96">
        <v>15</v>
      </c>
      <c r="C20" s="99">
        <v>0</v>
      </c>
    </row>
    <row r="21" ht="21" customHeight="1" spans="1:3">
      <c r="A21" s="98" t="s">
        <v>42</v>
      </c>
      <c r="B21" s="96">
        <v>16</v>
      </c>
      <c r="C21" s="99">
        <v>0</v>
      </c>
    </row>
    <row r="22" ht="21" customHeight="1" spans="1:3">
      <c r="A22" s="98" t="s">
        <v>43</v>
      </c>
      <c r="B22" s="96">
        <v>17</v>
      </c>
      <c r="C22" s="99">
        <v>0</v>
      </c>
    </row>
    <row r="23" ht="21" customHeight="1" spans="1:3">
      <c r="A23" s="98" t="s">
        <v>44</v>
      </c>
      <c r="B23" s="96">
        <v>18</v>
      </c>
      <c r="C23" s="99">
        <v>0</v>
      </c>
    </row>
    <row r="24" ht="21" customHeight="1" spans="1:3">
      <c r="A24" s="98" t="s">
        <v>45</v>
      </c>
      <c r="B24" s="96">
        <v>19</v>
      </c>
      <c r="C24" s="101">
        <f>C25+C29</f>
        <v>1</v>
      </c>
    </row>
    <row r="25" ht="21" customHeight="1" spans="1:3">
      <c r="A25" s="98" t="s">
        <v>46</v>
      </c>
      <c r="B25" s="96">
        <v>20</v>
      </c>
      <c r="C25" s="101">
        <f>C26+C27+C28</f>
        <v>1</v>
      </c>
    </row>
    <row r="26" ht="21" customHeight="1" spans="1:3">
      <c r="A26" s="98" t="s">
        <v>47</v>
      </c>
      <c r="B26" s="96">
        <v>21</v>
      </c>
      <c r="C26" s="99">
        <v>0</v>
      </c>
    </row>
    <row r="27" ht="21" customHeight="1" spans="1:3">
      <c r="A27" s="98" t="s">
        <v>48</v>
      </c>
      <c r="B27" s="96">
        <v>22</v>
      </c>
      <c r="C27" s="99">
        <v>0</v>
      </c>
    </row>
    <row r="28" ht="21" customHeight="1" spans="1:3">
      <c r="A28" s="98" t="s">
        <v>49</v>
      </c>
      <c r="B28" s="96">
        <v>23</v>
      </c>
      <c r="C28" s="99">
        <v>1</v>
      </c>
    </row>
    <row r="29" ht="21" customHeight="1" spans="1:3">
      <c r="A29" s="98" t="s">
        <v>50</v>
      </c>
      <c r="B29" s="96">
        <v>24</v>
      </c>
      <c r="C29" s="101">
        <f>C30+C31+C32</f>
        <v>0</v>
      </c>
    </row>
    <row r="30" ht="21" customHeight="1" spans="1:3">
      <c r="A30" s="98" t="s">
        <v>47</v>
      </c>
      <c r="B30" s="96">
        <v>25</v>
      </c>
      <c r="C30" s="99">
        <v>0</v>
      </c>
    </row>
    <row r="31" ht="21" customHeight="1" spans="1:3">
      <c r="A31" s="98" t="s">
        <v>51</v>
      </c>
      <c r="B31" s="96">
        <v>26</v>
      </c>
      <c r="C31" s="99">
        <v>0</v>
      </c>
    </row>
    <row r="32" ht="21" customHeight="1" spans="1:3">
      <c r="A32" s="98" t="s">
        <v>49</v>
      </c>
      <c r="B32" s="96">
        <v>27</v>
      </c>
      <c r="C32" s="99">
        <v>0</v>
      </c>
    </row>
    <row r="33" ht="21" customHeight="1" spans="1:3">
      <c r="A33" s="103" t="s">
        <v>52</v>
      </c>
      <c r="B33" s="104">
        <v>28</v>
      </c>
      <c r="C33" s="105">
        <v>2</v>
      </c>
    </row>
    <row r="34" ht="34.8" customHeight="1" spans="1:3">
      <c r="A34" s="91" t="s">
        <v>53</v>
      </c>
      <c r="B34" s="91"/>
      <c r="C34" s="91"/>
    </row>
  </sheetData>
  <sheetProtection password="C769" sheet="1" selectLockedCells="1" objects="1"/>
  <mergeCells count="5">
    <mergeCell ref="A1:C1"/>
    <mergeCell ref="A2:C2"/>
    <mergeCell ref="A3:C3"/>
    <mergeCell ref="A4:C4"/>
    <mergeCell ref="A34:C34"/>
  </mergeCells>
  <pageMargins left="1.29861111111111" right="0.700694444444445" top="0.751388888888889" bottom="0.751388888888889" header="0.298611111111111" footer="0.298611111111111"/>
  <pageSetup paperSize="9" orientation="portrait" blackAndWhite="1" horizontalDpi="6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3"/>
  <sheetViews>
    <sheetView tabSelected="1" workbookViewId="0">
      <pane ySplit="5" topLeftCell="A24" activePane="bottomLeft" state="frozen"/>
      <selection/>
      <selection pane="bottomLeft" activeCell="A2" sqref="A2:P2"/>
    </sheetView>
  </sheetViews>
  <sheetFormatPr defaultColWidth="9" defaultRowHeight="25.05" customHeight="1"/>
  <cols>
    <col min="1" max="1" width="9.28333333333333" style="20" customWidth="1"/>
    <col min="2" max="2" width="18.7416666666667" style="20" customWidth="1"/>
    <col min="3" max="3" width="18.2166666666667" style="20" customWidth="1"/>
    <col min="4" max="4" width="29.6416666666667" style="20" customWidth="1"/>
    <col min="5" max="5" width="25.5333333333333" style="20" customWidth="1"/>
    <col min="6" max="6" width="15.8833333333333" style="20" customWidth="1"/>
    <col min="7" max="8" width="19.4583333333333" style="20" customWidth="1"/>
    <col min="9" max="9" width="15" style="20" customWidth="1"/>
    <col min="10" max="10" width="13.1083333333333" style="20" customWidth="1"/>
    <col min="11" max="11" width="9.33333333333333" style="20" customWidth="1"/>
    <col min="12" max="12" width="12.775" style="20" customWidth="1"/>
    <col min="13" max="13" width="16.2583333333333" style="21" customWidth="1"/>
    <col min="14" max="14" width="16.2583333333333" style="20" customWidth="1"/>
    <col min="15" max="15" width="21.2166666666667" style="20" customWidth="1"/>
    <col min="16" max="16" width="27.8583333333333" style="20" customWidth="1"/>
    <col min="17" max="16384" width="9" style="20"/>
  </cols>
  <sheetData>
    <row r="1" customHeight="1" spans="1:14">
      <c r="A1" s="20" t="s">
        <v>54</v>
      </c>
      <c r="C1" s="22"/>
      <c r="N1" s="21"/>
    </row>
    <row r="2" s="16" customFormat="1" ht="49.95" customHeight="1" spans="1:16">
      <c r="A2" s="23" t="s">
        <v>55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customHeight="1" spans="1:15">
      <c r="A3" s="24" t="s">
        <v>56</v>
      </c>
      <c r="B3" s="24"/>
      <c r="C3" s="24"/>
      <c r="D3" s="24"/>
      <c r="L3" s="59" t="s">
        <v>57</v>
      </c>
      <c r="M3" s="59"/>
      <c r="N3" s="59"/>
      <c r="O3" s="59"/>
    </row>
    <row r="4" customHeight="1" spans="1:16">
      <c r="A4" s="25" t="s">
        <v>58</v>
      </c>
      <c r="B4" s="26" t="s">
        <v>59</v>
      </c>
      <c r="C4" s="26" t="s">
        <v>60</v>
      </c>
      <c r="D4" s="26" t="s">
        <v>61</v>
      </c>
      <c r="E4" s="26" t="s">
        <v>62</v>
      </c>
      <c r="F4" s="27" t="s">
        <v>63</v>
      </c>
      <c r="G4" s="27" t="s">
        <v>64</v>
      </c>
      <c r="H4" s="26" t="s">
        <v>65</v>
      </c>
      <c r="I4" s="26" t="s">
        <v>66</v>
      </c>
      <c r="J4" s="26" t="s">
        <v>67</v>
      </c>
      <c r="K4" s="26" t="s">
        <v>68</v>
      </c>
      <c r="L4" s="60" t="s">
        <v>69</v>
      </c>
      <c r="M4" s="60"/>
      <c r="N4" s="60"/>
      <c r="O4" s="61"/>
      <c r="P4" s="27" t="s">
        <v>70</v>
      </c>
    </row>
    <row r="5" ht="37.05" customHeight="1" spans="1:16">
      <c r="A5" s="25"/>
      <c r="B5" s="26"/>
      <c r="C5" s="26"/>
      <c r="D5" s="26"/>
      <c r="E5" s="26"/>
      <c r="F5" s="27"/>
      <c r="G5" s="27"/>
      <c r="H5" s="26"/>
      <c r="I5" s="26"/>
      <c r="J5" s="26"/>
      <c r="K5" s="26"/>
      <c r="L5" s="26" t="s">
        <v>6</v>
      </c>
      <c r="M5" s="62" t="s">
        <v>71</v>
      </c>
      <c r="N5" s="62" t="s">
        <v>72</v>
      </c>
      <c r="O5" s="63" t="s">
        <v>73</v>
      </c>
      <c r="P5" s="27"/>
    </row>
    <row r="6" s="17" customFormat="1" customHeight="1" spans="1:16">
      <c r="A6" s="13" t="s">
        <v>74</v>
      </c>
      <c r="B6" s="28" t="s">
        <v>75</v>
      </c>
      <c r="C6" s="29" t="s">
        <v>76</v>
      </c>
      <c r="D6" s="30" t="s">
        <v>77</v>
      </c>
      <c r="E6" s="31" t="s">
        <v>78</v>
      </c>
      <c r="F6" s="32" t="str">
        <f>LEFT(D6,10)</f>
        <v>2023.11.11</v>
      </c>
      <c r="G6" s="33">
        <v>200000</v>
      </c>
      <c r="H6" s="33">
        <v>200000</v>
      </c>
      <c r="I6" s="64" t="s">
        <v>79</v>
      </c>
      <c r="J6" s="65">
        <f>K6/2</f>
        <v>0.0235</v>
      </c>
      <c r="K6" s="65">
        <v>0.047</v>
      </c>
      <c r="L6" s="66">
        <v>2350</v>
      </c>
      <c r="M6" s="66">
        <v>540</v>
      </c>
      <c r="N6" s="66">
        <v>360</v>
      </c>
      <c r="O6" s="41">
        <v>1450</v>
      </c>
      <c r="P6" s="67"/>
    </row>
    <row r="7" s="17" customFormat="1" customHeight="1" spans="1:16">
      <c r="A7" s="13" t="s">
        <v>74</v>
      </c>
      <c r="B7" s="28" t="s">
        <v>80</v>
      </c>
      <c r="C7" s="29" t="s">
        <v>76</v>
      </c>
      <c r="D7" s="30" t="s">
        <v>81</v>
      </c>
      <c r="E7" s="31" t="s">
        <v>78</v>
      </c>
      <c r="F7" s="32" t="str">
        <f t="shared" ref="F7:F14" si="0">LEFT(D7,10)</f>
        <v>2024.03.10</v>
      </c>
      <c r="G7" s="33">
        <v>200000</v>
      </c>
      <c r="H7" s="33">
        <v>50000</v>
      </c>
      <c r="I7" s="64" t="s">
        <v>79</v>
      </c>
      <c r="J7" s="65">
        <f t="shared" ref="J7:J22" si="1">K7/2</f>
        <v>0.02225</v>
      </c>
      <c r="K7" s="65">
        <v>0.0445</v>
      </c>
      <c r="L7" s="66">
        <v>556</v>
      </c>
      <c r="M7" s="66">
        <v>135</v>
      </c>
      <c r="N7" s="66">
        <v>90</v>
      </c>
      <c r="O7" s="41">
        <v>331</v>
      </c>
      <c r="P7" s="67"/>
    </row>
    <row r="8" s="17" customFormat="1" customHeight="1" spans="1:16">
      <c r="A8" s="13" t="s">
        <v>74</v>
      </c>
      <c r="B8" s="28" t="s">
        <v>82</v>
      </c>
      <c r="C8" s="29" t="s">
        <v>76</v>
      </c>
      <c r="D8" s="30" t="s">
        <v>83</v>
      </c>
      <c r="E8" s="31" t="s">
        <v>78</v>
      </c>
      <c r="F8" s="32" t="s">
        <v>84</v>
      </c>
      <c r="G8" s="33">
        <v>200000</v>
      </c>
      <c r="H8" s="33">
        <v>200000</v>
      </c>
      <c r="I8" s="64" t="s">
        <v>79</v>
      </c>
      <c r="J8" s="65">
        <f t="shared" si="1"/>
        <v>0.01975</v>
      </c>
      <c r="K8" s="65">
        <v>0.0395</v>
      </c>
      <c r="L8" s="66">
        <v>1975</v>
      </c>
      <c r="M8" s="66">
        <v>540</v>
      </c>
      <c r="N8" s="66">
        <v>360</v>
      </c>
      <c r="O8" s="41">
        <v>1075</v>
      </c>
      <c r="P8" s="67"/>
    </row>
    <row r="9" s="18" customFormat="1" customHeight="1" spans="1:16">
      <c r="A9" s="34" t="s">
        <v>74</v>
      </c>
      <c r="B9" s="35" t="s">
        <v>85</v>
      </c>
      <c r="C9" s="36" t="s">
        <v>76</v>
      </c>
      <c r="D9" s="37" t="s">
        <v>86</v>
      </c>
      <c r="E9" s="38" t="s">
        <v>78</v>
      </c>
      <c r="F9" s="39" t="s">
        <v>87</v>
      </c>
      <c r="G9" s="40">
        <v>200000</v>
      </c>
      <c r="H9" s="40">
        <v>200000</v>
      </c>
      <c r="I9" s="68" t="s">
        <v>79</v>
      </c>
      <c r="J9" s="69">
        <f t="shared" si="1"/>
        <v>0.018</v>
      </c>
      <c r="K9" s="69">
        <v>0.036</v>
      </c>
      <c r="L9" s="70">
        <v>1500</v>
      </c>
      <c r="M9" s="70">
        <v>450</v>
      </c>
      <c r="N9" s="70">
        <v>300</v>
      </c>
      <c r="O9" s="71">
        <v>750</v>
      </c>
      <c r="P9" s="72" t="s">
        <v>88</v>
      </c>
    </row>
    <row r="10" s="17" customFormat="1" customHeight="1" spans="1:16">
      <c r="A10" s="13" t="s">
        <v>74</v>
      </c>
      <c r="B10" s="28" t="s">
        <v>89</v>
      </c>
      <c r="C10" s="29" t="s">
        <v>76</v>
      </c>
      <c r="D10" s="30" t="s">
        <v>90</v>
      </c>
      <c r="E10" s="31" t="s">
        <v>78</v>
      </c>
      <c r="F10" s="32" t="s">
        <v>91</v>
      </c>
      <c r="G10" s="33">
        <v>200000</v>
      </c>
      <c r="H10" s="33">
        <v>200000</v>
      </c>
      <c r="I10" s="64" t="s">
        <v>79</v>
      </c>
      <c r="J10" s="65">
        <f t="shared" si="1"/>
        <v>0.02225</v>
      </c>
      <c r="K10" s="65">
        <v>0.0445</v>
      </c>
      <c r="L10" s="66">
        <v>2225</v>
      </c>
      <c r="M10" s="66">
        <v>540</v>
      </c>
      <c r="N10" s="66">
        <v>360</v>
      </c>
      <c r="O10" s="41">
        <v>1325</v>
      </c>
      <c r="P10" s="67"/>
    </row>
    <row r="11" s="17" customFormat="1" customHeight="1" spans="1:16">
      <c r="A11" s="13" t="s">
        <v>74</v>
      </c>
      <c r="B11" s="28" t="s">
        <v>92</v>
      </c>
      <c r="C11" s="29" t="s">
        <v>76</v>
      </c>
      <c r="D11" s="30" t="s">
        <v>93</v>
      </c>
      <c r="E11" s="31" t="s">
        <v>78</v>
      </c>
      <c r="F11" s="32" t="s">
        <v>94</v>
      </c>
      <c r="G11" s="33">
        <v>200000</v>
      </c>
      <c r="H11" s="33">
        <v>200000</v>
      </c>
      <c r="I11" s="64" t="s">
        <v>79</v>
      </c>
      <c r="J11" s="65">
        <f t="shared" si="1"/>
        <v>0.018</v>
      </c>
      <c r="K11" s="65">
        <v>0.036</v>
      </c>
      <c r="L11" s="66">
        <v>1800</v>
      </c>
      <c r="M11" s="66">
        <v>540</v>
      </c>
      <c r="N11" s="66">
        <v>360</v>
      </c>
      <c r="O11" s="41">
        <v>900</v>
      </c>
      <c r="P11" s="67"/>
    </row>
    <row r="12" s="17" customFormat="1" customHeight="1" spans="1:16">
      <c r="A12" s="13" t="s">
        <v>74</v>
      </c>
      <c r="B12" s="28" t="s">
        <v>95</v>
      </c>
      <c r="C12" s="29" t="s">
        <v>76</v>
      </c>
      <c r="D12" s="30" t="s">
        <v>96</v>
      </c>
      <c r="E12" s="31" t="s">
        <v>78</v>
      </c>
      <c r="F12" s="32" t="s">
        <v>97</v>
      </c>
      <c r="G12" s="33">
        <v>200000</v>
      </c>
      <c r="H12" s="33">
        <v>200000</v>
      </c>
      <c r="I12" s="64" t="s">
        <v>79</v>
      </c>
      <c r="J12" s="65">
        <f t="shared" si="1"/>
        <v>0.02225</v>
      </c>
      <c r="K12" s="65">
        <v>0.0445</v>
      </c>
      <c r="L12" s="66">
        <v>2225</v>
      </c>
      <c r="M12" s="66">
        <v>540</v>
      </c>
      <c r="N12" s="66">
        <v>360</v>
      </c>
      <c r="O12" s="41">
        <v>1325</v>
      </c>
      <c r="P12" s="67"/>
    </row>
    <row r="13" s="17" customFormat="1" customHeight="1" spans="1:16">
      <c r="A13" s="13" t="s">
        <v>74</v>
      </c>
      <c r="B13" s="28" t="s">
        <v>98</v>
      </c>
      <c r="C13" s="29" t="s">
        <v>76</v>
      </c>
      <c r="D13" s="30" t="s">
        <v>99</v>
      </c>
      <c r="E13" s="31" t="s">
        <v>78</v>
      </c>
      <c r="F13" s="32" t="s">
        <v>100</v>
      </c>
      <c r="G13" s="33">
        <v>200000</v>
      </c>
      <c r="H13" s="33">
        <v>200000</v>
      </c>
      <c r="I13" s="64" t="s">
        <v>79</v>
      </c>
      <c r="J13" s="65">
        <f t="shared" si="1"/>
        <v>0.018</v>
      </c>
      <c r="K13" s="65">
        <v>0.036</v>
      </c>
      <c r="L13" s="66">
        <v>1800</v>
      </c>
      <c r="M13" s="66">
        <v>540</v>
      </c>
      <c r="N13" s="66">
        <v>360</v>
      </c>
      <c r="O13" s="41">
        <v>900</v>
      </c>
      <c r="P13" s="67"/>
    </row>
    <row r="14" s="17" customFormat="1" customHeight="1" spans="1:16">
      <c r="A14" s="13" t="s">
        <v>74</v>
      </c>
      <c r="B14" s="28" t="s">
        <v>101</v>
      </c>
      <c r="C14" s="29" t="s">
        <v>76</v>
      </c>
      <c r="D14" s="30" t="s">
        <v>102</v>
      </c>
      <c r="E14" s="31" t="s">
        <v>78</v>
      </c>
      <c r="F14" s="32" t="s">
        <v>103</v>
      </c>
      <c r="G14" s="33">
        <v>190000</v>
      </c>
      <c r="H14" s="33">
        <v>190000</v>
      </c>
      <c r="I14" s="64" t="s">
        <v>79</v>
      </c>
      <c r="J14" s="65">
        <f t="shared" si="1"/>
        <v>0.018</v>
      </c>
      <c r="K14" s="65">
        <v>0.036</v>
      </c>
      <c r="L14" s="66">
        <v>1710</v>
      </c>
      <c r="M14" s="66">
        <v>513</v>
      </c>
      <c r="N14" s="66">
        <v>342</v>
      </c>
      <c r="O14" s="41">
        <v>855</v>
      </c>
      <c r="P14" s="67"/>
    </row>
    <row r="15" s="17" customFormat="1" customHeight="1" spans="1:16">
      <c r="A15" s="13" t="s">
        <v>74</v>
      </c>
      <c r="B15" s="28" t="s">
        <v>104</v>
      </c>
      <c r="C15" s="29" t="s">
        <v>76</v>
      </c>
      <c r="D15" s="30" t="s">
        <v>105</v>
      </c>
      <c r="E15" s="31" t="s">
        <v>78</v>
      </c>
      <c r="F15" s="32" t="s">
        <v>106</v>
      </c>
      <c r="G15" s="33">
        <v>100000</v>
      </c>
      <c r="H15" s="33">
        <v>100000</v>
      </c>
      <c r="I15" s="64" t="s">
        <v>79</v>
      </c>
      <c r="J15" s="65">
        <f t="shared" si="1"/>
        <v>0.018</v>
      </c>
      <c r="K15" s="65">
        <v>0.036</v>
      </c>
      <c r="L15" s="66">
        <v>900</v>
      </c>
      <c r="M15" s="66">
        <v>270</v>
      </c>
      <c r="N15" s="66">
        <v>180</v>
      </c>
      <c r="O15" s="41">
        <v>450</v>
      </c>
      <c r="P15" s="67"/>
    </row>
    <row r="16" s="17" customFormat="1" customHeight="1" spans="1:16">
      <c r="A16" s="13" t="s">
        <v>74</v>
      </c>
      <c r="B16" s="28" t="s">
        <v>107</v>
      </c>
      <c r="C16" s="29" t="s">
        <v>76</v>
      </c>
      <c r="D16" s="30" t="s">
        <v>108</v>
      </c>
      <c r="E16" s="31" t="s">
        <v>78</v>
      </c>
      <c r="F16" s="32" t="s">
        <v>109</v>
      </c>
      <c r="G16" s="33">
        <v>200000</v>
      </c>
      <c r="H16" s="33">
        <v>200000</v>
      </c>
      <c r="I16" s="64" t="s">
        <v>79</v>
      </c>
      <c r="J16" s="65">
        <f t="shared" si="1"/>
        <v>0.018</v>
      </c>
      <c r="K16" s="65">
        <v>0.036</v>
      </c>
      <c r="L16" s="66">
        <v>1800</v>
      </c>
      <c r="M16" s="66">
        <v>540</v>
      </c>
      <c r="N16" s="66">
        <v>360</v>
      </c>
      <c r="O16" s="41">
        <v>900</v>
      </c>
      <c r="P16" s="67"/>
    </row>
    <row r="17" s="17" customFormat="1" customHeight="1" spans="1:16">
      <c r="A17" s="13" t="s">
        <v>74</v>
      </c>
      <c r="B17" s="28" t="s">
        <v>110</v>
      </c>
      <c r="C17" s="29" t="s">
        <v>76</v>
      </c>
      <c r="D17" s="30" t="s">
        <v>111</v>
      </c>
      <c r="E17" s="31" t="s">
        <v>78</v>
      </c>
      <c r="F17" s="32" t="s">
        <v>112</v>
      </c>
      <c r="G17" s="33">
        <v>200000</v>
      </c>
      <c r="H17" s="33">
        <v>200000</v>
      </c>
      <c r="I17" s="64" t="s">
        <v>79</v>
      </c>
      <c r="J17" s="65">
        <f t="shared" si="1"/>
        <v>0.018</v>
      </c>
      <c r="K17" s="65">
        <v>0.036</v>
      </c>
      <c r="L17" s="66">
        <v>1800</v>
      </c>
      <c r="M17" s="66">
        <v>540</v>
      </c>
      <c r="N17" s="66">
        <v>360</v>
      </c>
      <c r="O17" s="41">
        <v>900</v>
      </c>
      <c r="P17" s="67"/>
    </row>
    <row r="18" s="17" customFormat="1" customHeight="1" spans="1:16">
      <c r="A18" s="13" t="s">
        <v>74</v>
      </c>
      <c r="B18" s="28" t="s">
        <v>113</v>
      </c>
      <c r="C18" s="29" t="s">
        <v>76</v>
      </c>
      <c r="D18" s="30" t="s">
        <v>114</v>
      </c>
      <c r="E18" s="31" t="s">
        <v>78</v>
      </c>
      <c r="F18" s="32" t="s">
        <v>115</v>
      </c>
      <c r="G18" s="33">
        <v>200000</v>
      </c>
      <c r="H18" s="33">
        <v>200000</v>
      </c>
      <c r="I18" s="64" t="s">
        <v>79</v>
      </c>
      <c r="J18" s="65">
        <f t="shared" si="1"/>
        <v>0.018</v>
      </c>
      <c r="K18" s="65">
        <v>0.036</v>
      </c>
      <c r="L18" s="66">
        <v>1800</v>
      </c>
      <c r="M18" s="66">
        <v>540</v>
      </c>
      <c r="N18" s="66">
        <v>360</v>
      </c>
      <c r="O18" s="41">
        <v>900</v>
      </c>
      <c r="P18" s="67"/>
    </row>
    <row r="19" s="17" customFormat="1" customHeight="1" spans="1:16">
      <c r="A19" s="13" t="s">
        <v>74</v>
      </c>
      <c r="B19" s="28" t="s">
        <v>116</v>
      </c>
      <c r="C19" s="29" t="s">
        <v>76</v>
      </c>
      <c r="D19" s="30" t="s">
        <v>117</v>
      </c>
      <c r="E19" s="31" t="s">
        <v>78</v>
      </c>
      <c r="F19" s="32" t="s">
        <v>118</v>
      </c>
      <c r="G19" s="33">
        <v>200000</v>
      </c>
      <c r="H19" s="33">
        <v>200000</v>
      </c>
      <c r="I19" s="64" t="s">
        <v>79</v>
      </c>
      <c r="J19" s="65">
        <f t="shared" si="1"/>
        <v>0.018</v>
      </c>
      <c r="K19" s="65">
        <v>0.036</v>
      </c>
      <c r="L19" s="66">
        <v>1800</v>
      </c>
      <c r="M19" s="66">
        <v>540</v>
      </c>
      <c r="N19" s="66">
        <v>360</v>
      </c>
      <c r="O19" s="41">
        <v>900</v>
      </c>
      <c r="P19" s="67"/>
    </row>
    <row r="20" s="17" customFormat="1" customHeight="1" spans="1:16">
      <c r="A20" s="13" t="s">
        <v>74</v>
      </c>
      <c r="B20" s="28" t="s">
        <v>119</v>
      </c>
      <c r="C20" s="29" t="s">
        <v>76</v>
      </c>
      <c r="D20" s="30" t="s">
        <v>120</v>
      </c>
      <c r="E20" s="31" t="s">
        <v>78</v>
      </c>
      <c r="F20" s="32" t="s">
        <v>121</v>
      </c>
      <c r="G20" s="33">
        <v>200000</v>
      </c>
      <c r="H20" s="33">
        <v>200000</v>
      </c>
      <c r="I20" s="64" t="s">
        <v>79</v>
      </c>
      <c r="J20" s="65">
        <f t="shared" si="1"/>
        <v>0.018</v>
      </c>
      <c r="K20" s="65">
        <v>0.036</v>
      </c>
      <c r="L20" s="66">
        <v>1800</v>
      </c>
      <c r="M20" s="66">
        <v>540</v>
      </c>
      <c r="N20" s="66">
        <v>360</v>
      </c>
      <c r="O20" s="41">
        <v>900</v>
      </c>
      <c r="P20" s="67"/>
    </row>
    <row r="21" s="17" customFormat="1" customHeight="1" spans="1:16">
      <c r="A21" s="13" t="s">
        <v>74</v>
      </c>
      <c r="B21" s="28" t="s">
        <v>122</v>
      </c>
      <c r="C21" s="29" t="s">
        <v>76</v>
      </c>
      <c r="D21" s="30" t="s">
        <v>123</v>
      </c>
      <c r="E21" s="31" t="s">
        <v>78</v>
      </c>
      <c r="F21" s="32" t="s">
        <v>124</v>
      </c>
      <c r="G21" s="33">
        <v>200000</v>
      </c>
      <c r="H21" s="33">
        <v>200000</v>
      </c>
      <c r="I21" s="64" t="s">
        <v>79</v>
      </c>
      <c r="J21" s="65">
        <f t="shared" si="1"/>
        <v>0.0175</v>
      </c>
      <c r="K21" s="65">
        <v>0.035</v>
      </c>
      <c r="L21" s="66">
        <v>1750</v>
      </c>
      <c r="M21" s="66">
        <v>525</v>
      </c>
      <c r="N21" s="66">
        <v>350</v>
      </c>
      <c r="O21" s="41">
        <v>875</v>
      </c>
      <c r="P21" s="67"/>
    </row>
    <row r="22" s="17" customFormat="1" customHeight="1" spans="1:16">
      <c r="A22" s="13" t="s">
        <v>74</v>
      </c>
      <c r="B22" s="28" t="s">
        <v>125</v>
      </c>
      <c r="C22" s="29" t="s">
        <v>126</v>
      </c>
      <c r="D22" s="30" t="s">
        <v>123</v>
      </c>
      <c r="E22" s="31" t="s">
        <v>78</v>
      </c>
      <c r="F22" s="32" t="s">
        <v>124</v>
      </c>
      <c r="G22" s="33">
        <v>150000</v>
      </c>
      <c r="H22" s="33">
        <v>150000</v>
      </c>
      <c r="I22" s="64" t="s">
        <v>79</v>
      </c>
      <c r="J22" s="65">
        <f t="shared" si="1"/>
        <v>0.0175</v>
      </c>
      <c r="K22" s="65">
        <v>0.035</v>
      </c>
      <c r="L22" s="66">
        <v>1313</v>
      </c>
      <c r="M22" s="66">
        <v>394</v>
      </c>
      <c r="N22" s="66">
        <v>263</v>
      </c>
      <c r="O22" s="41">
        <v>656</v>
      </c>
      <c r="P22" s="67"/>
    </row>
    <row r="23" s="17" customFormat="1" customHeight="1" spans="1:16">
      <c r="A23" s="13" t="s">
        <v>74</v>
      </c>
      <c r="B23" s="28" t="s">
        <v>127</v>
      </c>
      <c r="C23" s="41" t="s">
        <v>76</v>
      </c>
      <c r="D23" s="41" t="s">
        <v>128</v>
      </c>
      <c r="E23" s="31" t="s">
        <v>78</v>
      </c>
      <c r="F23" s="42" t="s">
        <v>129</v>
      </c>
      <c r="G23" s="33">
        <v>200000</v>
      </c>
      <c r="H23" s="33">
        <v>200000</v>
      </c>
      <c r="I23" s="64" t="s">
        <v>79</v>
      </c>
      <c r="J23" s="65">
        <v>0.0175</v>
      </c>
      <c r="K23" s="65">
        <v>0.035</v>
      </c>
      <c r="L23" s="66">
        <v>1750</v>
      </c>
      <c r="M23" s="66">
        <v>525</v>
      </c>
      <c r="N23" s="66">
        <v>350</v>
      </c>
      <c r="O23" s="41">
        <v>875</v>
      </c>
      <c r="P23" s="67"/>
    </row>
    <row r="24" s="17" customFormat="1" customHeight="1" spans="1:16">
      <c r="A24" s="13" t="s">
        <v>74</v>
      </c>
      <c r="B24" s="28" t="s">
        <v>130</v>
      </c>
      <c r="C24" s="41" t="s">
        <v>76</v>
      </c>
      <c r="D24" s="41" t="s">
        <v>128</v>
      </c>
      <c r="E24" s="31" t="s">
        <v>78</v>
      </c>
      <c r="F24" s="42" t="s">
        <v>131</v>
      </c>
      <c r="G24" s="33">
        <v>200000</v>
      </c>
      <c r="H24" s="33">
        <v>200000</v>
      </c>
      <c r="I24" s="64" t="s">
        <v>79</v>
      </c>
      <c r="J24" s="65">
        <v>0.0175</v>
      </c>
      <c r="K24" s="65">
        <v>0.035</v>
      </c>
      <c r="L24" s="66">
        <v>1750</v>
      </c>
      <c r="M24" s="66">
        <v>525</v>
      </c>
      <c r="N24" s="66">
        <v>350</v>
      </c>
      <c r="O24" s="41">
        <v>875</v>
      </c>
      <c r="P24" s="67"/>
    </row>
    <row r="25" s="17" customFormat="1" customHeight="1" spans="1:16">
      <c r="A25" s="13" t="s">
        <v>74</v>
      </c>
      <c r="B25" s="28" t="s">
        <v>132</v>
      </c>
      <c r="C25" s="41" t="s">
        <v>76</v>
      </c>
      <c r="D25" s="41" t="s">
        <v>133</v>
      </c>
      <c r="E25" s="31" t="s">
        <v>78</v>
      </c>
      <c r="F25" s="42" t="s">
        <v>134</v>
      </c>
      <c r="G25" s="33">
        <v>200000</v>
      </c>
      <c r="H25" s="33">
        <v>200000</v>
      </c>
      <c r="I25" s="64" t="s">
        <v>79</v>
      </c>
      <c r="J25" s="65">
        <v>0.0175</v>
      </c>
      <c r="K25" s="65">
        <v>0.035</v>
      </c>
      <c r="L25" s="66">
        <v>1750</v>
      </c>
      <c r="M25" s="66">
        <v>525</v>
      </c>
      <c r="N25" s="66">
        <v>350</v>
      </c>
      <c r="O25" s="41">
        <v>875</v>
      </c>
      <c r="P25" s="67"/>
    </row>
    <row r="26" s="17" customFormat="1" customHeight="1" spans="1:16">
      <c r="A26" s="13" t="s">
        <v>74</v>
      </c>
      <c r="B26" s="28" t="s">
        <v>135</v>
      </c>
      <c r="C26" s="41" t="s">
        <v>76</v>
      </c>
      <c r="D26" s="41" t="s">
        <v>136</v>
      </c>
      <c r="E26" s="31" t="s">
        <v>78</v>
      </c>
      <c r="F26" s="42" t="s">
        <v>137</v>
      </c>
      <c r="G26" s="33">
        <v>200000</v>
      </c>
      <c r="H26" s="33">
        <v>200000</v>
      </c>
      <c r="I26" s="64" t="s">
        <v>79</v>
      </c>
      <c r="J26" s="65">
        <v>0.0175</v>
      </c>
      <c r="K26" s="65">
        <v>0.035</v>
      </c>
      <c r="L26" s="66">
        <v>1750</v>
      </c>
      <c r="M26" s="66">
        <v>525</v>
      </c>
      <c r="N26" s="66">
        <v>350</v>
      </c>
      <c r="O26" s="41">
        <v>875</v>
      </c>
      <c r="P26" s="67"/>
    </row>
    <row r="27" s="17" customFormat="1" customHeight="1" spans="1:16">
      <c r="A27" s="13" t="s">
        <v>74</v>
      </c>
      <c r="B27" s="28" t="s">
        <v>138</v>
      </c>
      <c r="C27" s="41" t="s">
        <v>76</v>
      </c>
      <c r="D27" s="41" t="s">
        <v>139</v>
      </c>
      <c r="E27" s="31" t="s">
        <v>78</v>
      </c>
      <c r="F27" s="42" t="s">
        <v>140</v>
      </c>
      <c r="G27" s="33">
        <v>160000</v>
      </c>
      <c r="H27" s="33">
        <v>160000</v>
      </c>
      <c r="I27" s="64" t="s">
        <v>79</v>
      </c>
      <c r="J27" s="65">
        <v>0.0175</v>
      </c>
      <c r="K27" s="65">
        <v>0.035</v>
      </c>
      <c r="L27" s="66">
        <v>1400</v>
      </c>
      <c r="M27" s="66">
        <v>420</v>
      </c>
      <c r="N27" s="66">
        <v>280</v>
      </c>
      <c r="O27" s="41">
        <v>700</v>
      </c>
      <c r="P27" s="67"/>
    </row>
    <row r="28" s="17" customFormat="1" customHeight="1" spans="1:16">
      <c r="A28" s="13" t="s">
        <v>74</v>
      </c>
      <c r="B28" s="28" t="s">
        <v>141</v>
      </c>
      <c r="C28" s="41" t="s">
        <v>76</v>
      </c>
      <c r="D28" s="41" t="s">
        <v>142</v>
      </c>
      <c r="E28" s="31" t="s">
        <v>78</v>
      </c>
      <c r="F28" s="42" t="s">
        <v>143</v>
      </c>
      <c r="G28" s="33">
        <v>100000</v>
      </c>
      <c r="H28" s="33">
        <v>100000</v>
      </c>
      <c r="I28" s="64" t="s">
        <v>79</v>
      </c>
      <c r="J28" s="65">
        <v>0.0175</v>
      </c>
      <c r="K28" s="65">
        <v>0.035</v>
      </c>
      <c r="L28" s="66">
        <v>876</v>
      </c>
      <c r="M28" s="66">
        <v>263</v>
      </c>
      <c r="N28" s="66">
        <v>175</v>
      </c>
      <c r="O28" s="41">
        <v>438</v>
      </c>
      <c r="P28" s="67"/>
    </row>
    <row r="29" s="17" customFormat="1" customHeight="1" spans="1:16">
      <c r="A29" s="13" t="s">
        <v>74</v>
      </c>
      <c r="B29" s="28" t="s">
        <v>144</v>
      </c>
      <c r="C29" s="41" t="s">
        <v>76</v>
      </c>
      <c r="D29" s="41" t="s">
        <v>145</v>
      </c>
      <c r="E29" s="31" t="s">
        <v>78</v>
      </c>
      <c r="F29" s="42" t="s">
        <v>146</v>
      </c>
      <c r="G29" s="33">
        <v>200000</v>
      </c>
      <c r="H29" s="33">
        <v>200000</v>
      </c>
      <c r="I29" s="64" t="s">
        <v>79</v>
      </c>
      <c r="J29" s="65">
        <v>0.0175</v>
      </c>
      <c r="K29" s="65">
        <v>0.035</v>
      </c>
      <c r="L29" s="66">
        <v>1750</v>
      </c>
      <c r="M29" s="66">
        <v>525</v>
      </c>
      <c r="N29" s="66">
        <v>350</v>
      </c>
      <c r="O29" s="41">
        <v>875</v>
      </c>
      <c r="P29" s="67"/>
    </row>
    <row r="30" s="17" customFormat="1" customHeight="1" spans="1:16">
      <c r="A30" s="13" t="s">
        <v>74</v>
      </c>
      <c r="B30" s="28" t="s">
        <v>147</v>
      </c>
      <c r="C30" s="41" t="s">
        <v>76</v>
      </c>
      <c r="D30" s="41" t="s">
        <v>148</v>
      </c>
      <c r="E30" s="31" t="s">
        <v>78</v>
      </c>
      <c r="F30" s="42" t="s">
        <v>149</v>
      </c>
      <c r="G30" s="33">
        <v>200000</v>
      </c>
      <c r="H30" s="33">
        <v>200000</v>
      </c>
      <c r="I30" s="64" t="s">
        <v>79</v>
      </c>
      <c r="J30" s="65">
        <v>0.0175</v>
      </c>
      <c r="K30" s="65">
        <v>0.035</v>
      </c>
      <c r="L30" s="66">
        <v>1750</v>
      </c>
      <c r="M30" s="66">
        <v>525</v>
      </c>
      <c r="N30" s="66">
        <v>350</v>
      </c>
      <c r="O30" s="41">
        <v>875</v>
      </c>
      <c r="P30" s="67"/>
    </row>
    <row r="31" s="19" customFormat="1" customHeight="1" spans="1:16">
      <c r="A31" s="43" t="s">
        <v>74</v>
      </c>
      <c r="B31" s="44" t="s">
        <v>150</v>
      </c>
      <c r="C31" s="45" t="s">
        <v>76</v>
      </c>
      <c r="D31" s="45" t="s">
        <v>151</v>
      </c>
      <c r="E31" s="46" t="s">
        <v>78</v>
      </c>
      <c r="F31" s="47" t="s">
        <v>152</v>
      </c>
      <c r="G31" s="48">
        <v>200000</v>
      </c>
      <c r="H31" s="48">
        <v>200000</v>
      </c>
      <c r="I31" s="73" t="s">
        <v>79</v>
      </c>
      <c r="J31" s="74">
        <v>0.0175</v>
      </c>
      <c r="K31" s="74">
        <v>0.035</v>
      </c>
      <c r="L31" s="75">
        <v>544</v>
      </c>
      <c r="M31" s="75">
        <v>163</v>
      </c>
      <c r="N31" s="75">
        <v>109</v>
      </c>
      <c r="O31" s="45">
        <v>272</v>
      </c>
      <c r="P31" s="76"/>
    </row>
    <row r="32" customFormat="1" customHeight="1" spans="1:16">
      <c r="A32" s="49" t="s">
        <v>74</v>
      </c>
      <c r="B32" s="50" t="s">
        <v>153</v>
      </c>
      <c r="C32" s="51" t="s">
        <v>154</v>
      </c>
      <c r="D32" s="52" t="s">
        <v>155</v>
      </c>
      <c r="E32" s="31" t="s">
        <v>156</v>
      </c>
      <c r="F32" s="53">
        <v>45272</v>
      </c>
      <c r="G32" s="33">
        <v>50000</v>
      </c>
      <c r="H32" s="33">
        <v>50000</v>
      </c>
      <c r="I32" s="77" t="s">
        <v>79</v>
      </c>
      <c r="J32" s="50">
        <f t="shared" ref="J32:J51" si="2">K32/2</f>
        <v>0.01975</v>
      </c>
      <c r="K32" s="50">
        <v>0.0395</v>
      </c>
      <c r="L32" s="78">
        <f t="shared" ref="L32:L72" si="3">M32+N32+O32</f>
        <v>493.75</v>
      </c>
      <c r="M32" s="78">
        <v>148</v>
      </c>
      <c r="N32" s="78">
        <v>98</v>
      </c>
      <c r="O32" s="79">
        <v>247.75</v>
      </c>
      <c r="P32" s="80"/>
    </row>
    <row r="33" customHeight="1" spans="1:16">
      <c r="A33" s="49" t="s">
        <v>74</v>
      </c>
      <c r="B33" s="50" t="s">
        <v>157</v>
      </c>
      <c r="C33" s="51" t="s">
        <v>154</v>
      </c>
      <c r="D33" s="52" t="s">
        <v>158</v>
      </c>
      <c r="E33" s="31" t="s">
        <v>156</v>
      </c>
      <c r="F33" s="53">
        <v>45219</v>
      </c>
      <c r="G33" s="33">
        <v>200000</v>
      </c>
      <c r="H33" s="33">
        <v>200000</v>
      </c>
      <c r="I33" s="77" t="s">
        <v>79</v>
      </c>
      <c r="J33" s="50">
        <f t="shared" si="2"/>
        <v>0.01975</v>
      </c>
      <c r="K33" s="50">
        <v>0.0395</v>
      </c>
      <c r="L33" s="78">
        <f t="shared" si="3"/>
        <v>1975</v>
      </c>
      <c r="M33" s="78">
        <v>592</v>
      </c>
      <c r="N33" s="78">
        <v>395</v>
      </c>
      <c r="O33" s="79">
        <v>988</v>
      </c>
      <c r="P33" s="80"/>
    </row>
    <row r="34" customHeight="1" spans="1:16">
      <c r="A34" s="49" t="s">
        <v>74</v>
      </c>
      <c r="B34" s="50" t="s">
        <v>159</v>
      </c>
      <c r="C34" s="51" t="s">
        <v>154</v>
      </c>
      <c r="D34" s="52" t="s">
        <v>160</v>
      </c>
      <c r="E34" s="31" t="s">
        <v>156</v>
      </c>
      <c r="F34" s="53">
        <v>45231</v>
      </c>
      <c r="G34" s="33">
        <v>200000</v>
      </c>
      <c r="H34" s="33">
        <v>200000</v>
      </c>
      <c r="I34" s="77" t="s">
        <v>79</v>
      </c>
      <c r="J34" s="50">
        <f t="shared" si="2"/>
        <v>0.01975</v>
      </c>
      <c r="K34" s="50">
        <v>0.0395</v>
      </c>
      <c r="L34" s="78">
        <f t="shared" si="3"/>
        <v>1975</v>
      </c>
      <c r="M34" s="78">
        <v>592</v>
      </c>
      <c r="N34" s="78">
        <v>395</v>
      </c>
      <c r="O34" s="79">
        <v>988</v>
      </c>
      <c r="P34" s="80"/>
    </row>
    <row r="35" customHeight="1" spans="1:16">
      <c r="A35" s="49" t="s">
        <v>74</v>
      </c>
      <c r="B35" s="50" t="s">
        <v>161</v>
      </c>
      <c r="C35" s="51" t="s">
        <v>154</v>
      </c>
      <c r="D35" s="52" t="s">
        <v>162</v>
      </c>
      <c r="E35" s="31" t="s">
        <v>156</v>
      </c>
      <c r="F35" s="53">
        <v>45245</v>
      </c>
      <c r="G35" s="33">
        <v>200000</v>
      </c>
      <c r="H35" s="33">
        <v>200000</v>
      </c>
      <c r="I35" s="77" t="s">
        <v>79</v>
      </c>
      <c r="J35" s="50">
        <f t="shared" si="2"/>
        <v>0.01975</v>
      </c>
      <c r="K35" s="50">
        <v>0.0395</v>
      </c>
      <c r="L35" s="78">
        <f t="shared" si="3"/>
        <v>1975</v>
      </c>
      <c r="M35" s="78">
        <v>592</v>
      </c>
      <c r="N35" s="78">
        <v>395</v>
      </c>
      <c r="O35" s="79">
        <v>988</v>
      </c>
      <c r="P35" s="80"/>
    </row>
    <row r="36" customHeight="1" spans="1:16">
      <c r="A36" s="49" t="s">
        <v>74</v>
      </c>
      <c r="B36" s="50" t="s">
        <v>163</v>
      </c>
      <c r="C36" s="51" t="s">
        <v>154</v>
      </c>
      <c r="D36" s="52" t="s">
        <v>164</v>
      </c>
      <c r="E36" s="31" t="s">
        <v>156</v>
      </c>
      <c r="F36" s="53">
        <v>45257</v>
      </c>
      <c r="G36" s="33">
        <v>200000</v>
      </c>
      <c r="H36" s="33">
        <v>200000</v>
      </c>
      <c r="I36" s="77" t="s">
        <v>79</v>
      </c>
      <c r="J36" s="50">
        <f t="shared" si="2"/>
        <v>0.01975</v>
      </c>
      <c r="K36" s="50">
        <v>0.0395</v>
      </c>
      <c r="L36" s="78">
        <f t="shared" si="3"/>
        <v>1975</v>
      </c>
      <c r="M36" s="78">
        <v>592</v>
      </c>
      <c r="N36" s="78">
        <v>395</v>
      </c>
      <c r="O36" s="79">
        <v>988</v>
      </c>
      <c r="P36" s="80"/>
    </row>
    <row r="37" customHeight="1" spans="1:16">
      <c r="A37" s="49" t="s">
        <v>74</v>
      </c>
      <c r="B37" s="50" t="s">
        <v>165</v>
      </c>
      <c r="C37" s="51" t="s">
        <v>154</v>
      </c>
      <c r="D37" s="52" t="s">
        <v>166</v>
      </c>
      <c r="E37" s="31" t="s">
        <v>156</v>
      </c>
      <c r="F37" s="53">
        <v>45307</v>
      </c>
      <c r="G37" s="33">
        <v>100000</v>
      </c>
      <c r="H37" s="33">
        <v>100000</v>
      </c>
      <c r="I37" s="77" t="s">
        <v>79</v>
      </c>
      <c r="J37" s="50">
        <f t="shared" si="2"/>
        <v>0.01975</v>
      </c>
      <c r="K37" s="50">
        <v>0.0395</v>
      </c>
      <c r="L37" s="78">
        <f t="shared" si="3"/>
        <v>987.5</v>
      </c>
      <c r="M37" s="78">
        <v>296</v>
      </c>
      <c r="N37" s="78">
        <v>197</v>
      </c>
      <c r="O37" s="79">
        <v>494.5</v>
      </c>
      <c r="P37" s="80"/>
    </row>
    <row r="38" customHeight="1" spans="1:16">
      <c r="A38" s="49" t="s">
        <v>74</v>
      </c>
      <c r="B38" s="50" t="s">
        <v>167</v>
      </c>
      <c r="C38" s="51" t="s">
        <v>154</v>
      </c>
      <c r="D38" s="52" t="s">
        <v>168</v>
      </c>
      <c r="E38" s="31" t="s">
        <v>156</v>
      </c>
      <c r="F38" s="53">
        <v>45328</v>
      </c>
      <c r="G38" s="33">
        <v>200000</v>
      </c>
      <c r="H38" s="33">
        <v>200000</v>
      </c>
      <c r="I38" s="77" t="s">
        <v>79</v>
      </c>
      <c r="J38" s="50">
        <f t="shared" si="2"/>
        <v>0.01975</v>
      </c>
      <c r="K38" s="50">
        <v>0.0395</v>
      </c>
      <c r="L38" s="78">
        <f t="shared" si="3"/>
        <v>1975</v>
      </c>
      <c r="M38" s="78">
        <v>592</v>
      </c>
      <c r="N38" s="78">
        <v>395</v>
      </c>
      <c r="O38" s="79">
        <v>988</v>
      </c>
      <c r="P38" s="80"/>
    </row>
    <row r="39" customHeight="1" spans="1:16">
      <c r="A39" s="49" t="s">
        <v>74</v>
      </c>
      <c r="B39" s="50" t="s">
        <v>169</v>
      </c>
      <c r="C39" s="51" t="s">
        <v>154</v>
      </c>
      <c r="D39" s="52" t="s">
        <v>168</v>
      </c>
      <c r="E39" s="31" t="s">
        <v>156</v>
      </c>
      <c r="F39" s="53">
        <v>45328</v>
      </c>
      <c r="G39" s="33">
        <v>150000</v>
      </c>
      <c r="H39" s="33">
        <v>150000</v>
      </c>
      <c r="I39" s="77" t="s">
        <v>79</v>
      </c>
      <c r="J39" s="50">
        <f t="shared" si="2"/>
        <v>0.01975</v>
      </c>
      <c r="K39" s="50">
        <v>0.0395</v>
      </c>
      <c r="L39" s="78">
        <f t="shared" si="3"/>
        <v>1481.25</v>
      </c>
      <c r="M39" s="78">
        <v>444</v>
      </c>
      <c r="N39" s="78">
        <v>296</v>
      </c>
      <c r="O39" s="79">
        <v>741.25</v>
      </c>
      <c r="P39" s="80"/>
    </row>
    <row r="40" customHeight="1" spans="1:16">
      <c r="A40" s="54" t="s">
        <v>74</v>
      </c>
      <c r="B40" s="55" t="s">
        <v>170</v>
      </c>
      <c r="C40" s="56" t="s">
        <v>154</v>
      </c>
      <c r="D40" s="57" t="s">
        <v>171</v>
      </c>
      <c r="E40" s="38" t="s">
        <v>156</v>
      </c>
      <c r="F40" s="58">
        <v>45366</v>
      </c>
      <c r="G40" s="40">
        <v>200000</v>
      </c>
      <c r="H40" s="40">
        <v>200000</v>
      </c>
      <c r="I40" s="81" t="s">
        <v>79</v>
      </c>
      <c r="J40" s="55">
        <f t="shared" si="2"/>
        <v>0.01975</v>
      </c>
      <c r="K40" s="55">
        <v>0.0395</v>
      </c>
      <c r="L40" s="82">
        <f t="shared" si="3"/>
        <v>1821.39</v>
      </c>
      <c r="M40" s="82">
        <v>546</v>
      </c>
      <c r="N40" s="82">
        <v>364</v>
      </c>
      <c r="O40" s="83">
        <v>911.39</v>
      </c>
      <c r="P40" s="80"/>
    </row>
    <row r="41" customHeight="1" spans="1:16">
      <c r="A41" s="49" t="s">
        <v>74</v>
      </c>
      <c r="B41" s="50" t="s">
        <v>172</v>
      </c>
      <c r="C41" s="51" t="s">
        <v>154</v>
      </c>
      <c r="D41" s="52" t="s">
        <v>173</v>
      </c>
      <c r="E41" s="31" t="s">
        <v>156</v>
      </c>
      <c r="F41" s="53">
        <v>45373</v>
      </c>
      <c r="G41" s="33">
        <v>100000</v>
      </c>
      <c r="H41" s="33">
        <v>100000</v>
      </c>
      <c r="I41" s="77" t="s">
        <v>79</v>
      </c>
      <c r="J41" s="50">
        <f t="shared" si="2"/>
        <v>0.01975</v>
      </c>
      <c r="K41" s="50">
        <v>0.0395</v>
      </c>
      <c r="L41" s="78">
        <f t="shared" si="3"/>
        <v>987.5</v>
      </c>
      <c r="M41" s="78">
        <v>296</v>
      </c>
      <c r="N41" s="78">
        <v>197</v>
      </c>
      <c r="O41" s="79">
        <v>494.5</v>
      </c>
      <c r="P41" s="80"/>
    </row>
    <row r="42" customHeight="1" spans="1:16">
      <c r="A42" s="49" t="s">
        <v>74</v>
      </c>
      <c r="B42" s="50" t="s">
        <v>174</v>
      </c>
      <c r="C42" s="51" t="s">
        <v>154</v>
      </c>
      <c r="D42" s="52" t="s">
        <v>175</v>
      </c>
      <c r="E42" s="31" t="s">
        <v>156</v>
      </c>
      <c r="F42" s="53">
        <v>45378</v>
      </c>
      <c r="G42" s="33">
        <v>100000</v>
      </c>
      <c r="H42" s="33">
        <v>100000</v>
      </c>
      <c r="I42" s="77" t="s">
        <v>79</v>
      </c>
      <c r="J42" s="50">
        <f t="shared" si="2"/>
        <v>0.01975</v>
      </c>
      <c r="K42" s="50">
        <v>0.0395</v>
      </c>
      <c r="L42" s="78">
        <f t="shared" si="3"/>
        <v>987.5</v>
      </c>
      <c r="M42" s="78">
        <v>296</v>
      </c>
      <c r="N42" s="78">
        <v>197</v>
      </c>
      <c r="O42" s="79">
        <v>494.5</v>
      </c>
      <c r="P42" s="80"/>
    </row>
    <row r="43" customHeight="1" spans="1:16">
      <c r="A43" s="49" t="s">
        <v>74</v>
      </c>
      <c r="B43" s="50" t="s">
        <v>176</v>
      </c>
      <c r="C43" s="51" t="s">
        <v>177</v>
      </c>
      <c r="D43" s="52" t="s">
        <v>178</v>
      </c>
      <c r="E43" s="31" t="s">
        <v>156</v>
      </c>
      <c r="F43" s="53">
        <v>45302</v>
      </c>
      <c r="G43" s="33">
        <v>200000</v>
      </c>
      <c r="H43" s="33">
        <v>200000</v>
      </c>
      <c r="I43" s="77" t="s">
        <v>79</v>
      </c>
      <c r="J43" s="50">
        <f t="shared" si="2"/>
        <v>0.01975</v>
      </c>
      <c r="K43" s="50">
        <v>0.0395</v>
      </c>
      <c r="L43" s="78">
        <f t="shared" si="3"/>
        <v>1975</v>
      </c>
      <c r="M43" s="78">
        <v>592</v>
      </c>
      <c r="N43" s="78">
        <v>395</v>
      </c>
      <c r="O43" s="79">
        <v>988</v>
      </c>
      <c r="P43" s="80"/>
    </row>
    <row r="44" customHeight="1" spans="1:16">
      <c r="A44" s="49" t="s">
        <v>74</v>
      </c>
      <c r="B44" s="50" t="s">
        <v>179</v>
      </c>
      <c r="C44" s="51" t="s">
        <v>154</v>
      </c>
      <c r="D44" s="52" t="s">
        <v>180</v>
      </c>
      <c r="E44" s="31" t="s">
        <v>156</v>
      </c>
      <c r="F44" s="53">
        <v>45412</v>
      </c>
      <c r="G44" s="33">
        <v>100000</v>
      </c>
      <c r="H44" s="33">
        <v>100000</v>
      </c>
      <c r="I44" s="77" t="s">
        <v>79</v>
      </c>
      <c r="J44" s="50">
        <f t="shared" si="2"/>
        <v>0.01975</v>
      </c>
      <c r="K44" s="50">
        <v>0.0395</v>
      </c>
      <c r="L44" s="78">
        <f t="shared" si="3"/>
        <v>987.5</v>
      </c>
      <c r="M44" s="78">
        <v>296</v>
      </c>
      <c r="N44" s="78">
        <v>197</v>
      </c>
      <c r="O44" s="79">
        <v>494.5</v>
      </c>
      <c r="P44" s="80"/>
    </row>
    <row r="45" customHeight="1" spans="1:16">
      <c r="A45" s="49" t="s">
        <v>74</v>
      </c>
      <c r="B45" s="50" t="s">
        <v>181</v>
      </c>
      <c r="C45" s="51" t="s">
        <v>154</v>
      </c>
      <c r="D45" s="52" t="s">
        <v>182</v>
      </c>
      <c r="E45" s="31" t="s">
        <v>156</v>
      </c>
      <c r="F45" s="53">
        <v>45405</v>
      </c>
      <c r="G45" s="33">
        <v>200000</v>
      </c>
      <c r="H45" s="33">
        <v>200000</v>
      </c>
      <c r="I45" s="77" t="s">
        <v>79</v>
      </c>
      <c r="J45" s="50">
        <f t="shared" si="2"/>
        <v>0.01975</v>
      </c>
      <c r="K45" s="50">
        <v>0.0395</v>
      </c>
      <c r="L45" s="78">
        <f t="shared" si="3"/>
        <v>1975</v>
      </c>
      <c r="M45" s="78">
        <v>592</v>
      </c>
      <c r="N45" s="78">
        <v>395</v>
      </c>
      <c r="O45" s="79">
        <v>988</v>
      </c>
      <c r="P45" s="80"/>
    </row>
    <row r="46" customHeight="1" spans="1:16">
      <c r="A46" s="49" t="s">
        <v>74</v>
      </c>
      <c r="B46" s="50" t="s">
        <v>183</v>
      </c>
      <c r="C46" s="51" t="s">
        <v>154</v>
      </c>
      <c r="D46" s="52" t="s">
        <v>184</v>
      </c>
      <c r="E46" s="31" t="s">
        <v>156</v>
      </c>
      <c r="F46" s="53">
        <v>45467</v>
      </c>
      <c r="G46" s="33">
        <v>200000</v>
      </c>
      <c r="H46" s="33">
        <v>200000</v>
      </c>
      <c r="I46" s="77" t="s">
        <v>79</v>
      </c>
      <c r="J46" s="50">
        <f t="shared" si="2"/>
        <v>0.01975</v>
      </c>
      <c r="K46" s="50">
        <v>0.0395</v>
      </c>
      <c r="L46" s="78">
        <f t="shared" si="3"/>
        <v>1975</v>
      </c>
      <c r="M46" s="78">
        <v>592</v>
      </c>
      <c r="N46" s="78">
        <v>395</v>
      </c>
      <c r="O46" s="79">
        <v>988</v>
      </c>
      <c r="P46" s="80"/>
    </row>
    <row r="47" customHeight="1" spans="1:16">
      <c r="A47" s="49" t="s">
        <v>74</v>
      </c>
      <c r="B47" s="50" t="s">
        <v>185</v>
      </c>
      <c r="C47" s="51" t="s">
        <v>154</v>
      </c>
      <c r="D47" s="52" t="s">
        <v>186</v>
      </c>
      <c r="E47" s="31" t="s">
        <v>156</v>
      </c>
      <c r="F47" s="53">
        <v>45470</v>
      </c>
      <c r="G47" s="33">
        <v>200000</v>
      </c>
      <c r="H47" s="33">
        <v>200000</v>
      </c>
      <c r="I47" s="77" t="s">
        <v>79</v>
      </c>
      <c r="J47" s="50">
        <f t="shared" si="2"/>
        <v>0.01975</v>
      </c>
      <c r="K47" s="50">
        <v>0.0395</v>
      </c>
      <c r="L47" s="78">
        <f t="shared" si="3"/>
        <v>1975</v>
      </c>
      <c r="M47" s="78">
        <v>592</v>
      </c>
      <c r="N47" s="78">
        <v>395</v>
      </c>
      <c r="O47" s="79">
        <v>988</v>
      </c>
      <c r="P47" s="80"/>
    </row>
    <row r="48" customHeight="1" spans="1:16">
      <c r="A48" s="49" t="s">
        <v>74</v>
      </c>
      <c r="B48" s="50" t="s">
        <v>187</v>
      </c>
      <c r="C48" s="51" t="s">
        <v>154</v>
      </c>
      <c r="D48" s="52" t="s">
        <v>188</v>
      </c>
      <c r="E48" s="31" t="s">
        <v>156</v>
      </c>
      <c r="F48" s="53">
        <v>45490</v>
      </c>
      <c r="G48" s="33">
        <v>200000</v>
      </c>
      <c r="H48" s="33">
        <v>200000</v>
      </c>
      <c r="I48" s="77" t="s">
        <v>79</v>
      </c>
      <c r="J48" s="50">
        <f t="shared" si="2"/>
        <v>0.01975</v>
      </c>
      <c r="K48" s="50">
        <v>0.0395</v>
      </c>
      <c r="L48" s="78">
        <f t="shared" si="3"/>
        <v>1975</v>
      </c>
      <c r="M48" s="78">
        <v>592</v>
      </c>
      <c r="N48" s="78">
        <v>395</v>
      </c>
      <c r="O48" s="79">
        <v>988</v>
      </c>
      <c r="P48" s="80"/>
    </row>
    <row r="49" customHeight="1" spans="1:16">
      <c r="A49" s="49" t="s">
        <v>74</v>
      </c>
      <c r="B49" s="50" t="s">
        <v>189</v>
      </c>
      <c r="C49" s="51" t="s">
        <v>154</v>
      </c>
      <c r="D49" s="52" t="s">
        <v>190</v>
      </c>
      <c r="E49" s="31" t="s">
        <v>156</v>
      </c>
      <c r="F49" s="53">
        <v>45513</v>
      </c>
      <c r="G49" s="33">
        <v>150000</v>
      </c>
      <c r="H49" s="33">
        <v>150000</v>
      </c>
      <c r="I49" s="77" t="s">
        <v>79</v>
      </c>
      <c r="J49" s="50">
        <f t="shared" si="2"/>
        <v>0.01925</v>
      </c>
      <c r="K49" s="50">
        <v>0.0385</v>
      </c>
      <c r="L49" s="78">
        <f t="shared" si="3"/>
        <v>1443.75</v>
      </c>
      <c r="M49" s="78">
        <v>433</v>
      </c>
      <c r="N49" s="78">
        <v>288</v>
      </c>
      <c r="O49" s="79">
        <v>722.75</v>
      </c>
      <c r="P49" s="80"/>
    </row>
    <row r="50" customHeight="1" spans="1:16">
      <c r="A50" s="49" t="s">
        <v>74</v>
      </c>
      <c r="B50" s="50" t="s">
        <v>191</v>
      </c>
      <c r="C50" s="51" t="s">
        <v>154</v>
      </c>
      <c r="D50" s="52" t="s">
        <v>192</v>
      </c>
      <c r="E50" s="31" t="s">
        <v>156</v>
      </c>
      <c r="F50" s="53">
        <v>46733</v>
      </c>
      <c r="G50" s="33">
        <v>200000</v>
      </c>
      <c r="H50" s="33">
        <v>200000</v>
      </c>
      <c r="I50" s="77" t="s">
        <v>79</v>
      </c>
      <c r="J50" s="50">
        <f t="shared" si="2"/>
        <v>0.018</v>
      </c>
      <c r="K50" s="84">
        <v>0.036</v>
      </c>
      <c r="L50" s="78">
        <f t="shared" si="3"/>
        <v>1800</v>
      </c>
      <c r="M50" s="78">
        <v>540</v>
      </c>
      <c r="N50" s="78">
        <v>360</v>
      </c>
      <c r="O50" s="79">
        <v>900</v>
      </c>
      <c r="P50" s="80"/>
    </row>
    <row r="51" customHeight="1" spans="1:16">
      <c r="A51" s="49" t="s">
        <v>74</v>
      </c>
      <c r="B51" s="50" t="s">
        <v>193</v>
      </c>
      <c r="C51" s="51" t="s">
        <v>154</v>
      </c>
      <c r="D51" s="52" t="s">
        <v>194</v>
      </c>
      <c r="E51" s="31" t="s">
        <v>156</v>
      </c>
      <c r="F51" s="53">
        <v>45644</v>
      </c>
      <c r="G51" s="33">
        <v>200000</v>
      </c>
      <c r="H51" s="33">
        <v>200000</v>
      </c>
      <c r="I51" s="77" t="s">
        <v>79</v>
      </c>
      <c r="J51" s="50">
        <f t="shared" si="2"/>
        <v>0.018</v>
      </c>
      <c r="K51" s="84">
        <v>0.036</v>
      </c>
      <c r="L51" s="78">
        <f t="shared" si="3"/>
        <v>1800</v>
      </c>
      <c r="M51" s="78">
        <v>540</v>
      </c>
      <c r="N51" s="78">
        <v>360</v>
      </c>
      <c r="O51" s="79">
        <v>900</v>
      </c>
      <c r="P51" s="80"/>
    </row>
    <row r="52" customHeight="1" spans="1:16">
      <c r="A52" s="49" t="s">
        <v>74</v>
      </c>
      <c r="B52" s="50" t="s">
        <v>195</v>
      </c>
      <c r="C52" s="51" t="s">
        <v>154</v>
      </c>
      <c r="D52" s="52" t="s">
        <v>196</v>
      </c>
      <c r="E52" s="31" t="s">
        <v>156</v>
      </c>
      <c r="F52" s="53">
        <v>45679</v>
      </c>
      <c r="G52" s="33">
        <v>200000</v>
      </c>
      <c r="H52" s="33">
        <v>200000</v>
      </c>
      <c r="I52" s="77" t="s">
        <v>79</v>
      </c>
      <c r="J52" s="50">
        <v>0.018</v>
      </c>
      <c r="K52" s="84">
        <v>0.036</v>
      </c>
      <c r="L52" s="78">
        <f t="shared" si="3"/>
        <v>1800</v>
      </c>
      <c r="M52" s="78">
        <v>540</v>
      </c>
      <c r="N52" s="78">
        <v>360</v>
      </c>
      <c r="O52" s="79">
        <v>900</v>
      </c>
      <c r="P52" s="80"/>
    </row>
    <row r="53" customHeight="1" spans="1:16">
      <c r="A53" s="49" t="s">
        <v>74</v>
      </c>
      <c r="B53" s="50" t="s">
        <v>197</v>
      </c>
      <c r="C53" s="51" t="s">
        <v>154</v>
      </c>
      <c r="D53" s="52" t="s">
        <v>198</v>
      </c>
      <c r="E53" s="31" t="s">
        <v>156</v>
      </c>
      <c r="F53" s="53">
        <v>45664</v>
      </c>
      <c r="G53" s="33">
        <v>200000</v>
      </c>
      <c r="H53" s="33">
        <v>200000</v>
      </c>
      <c r="I53" s="77" t="s">
        <v>79</v>
      </c>
      <c r="J53" s="50">
        <v>0.018</v>
      </c>
      <c r="K53" s="84">
        <v>0.036</v>
      </c>
      <c r="L53" s="78">
        <f t="shared" si="3"/>
        <v>1800</v>
      </c>
      <c r="M53" s="78">
        <v>540</v>
      </c>
      <c r="N53" s="78">
        <v>360</v>
      </c>
      <c r="O53" s="79">
        <v>900</v>
      </c>
      <c r="P53" s="80"/>
    </row>
    <row r="54" customHeight="1" spans="1:16">
      <c r="A54" s="49" t="s">
        <v>74</v>
      </c>
      <c r="B54" s="50" t="s">
        <v>199</v>
      </c>
      <c r="C54" s="51" t="s">
        <v>154</v>
      </c>
      <c r="D54" s="52" t="s">
        <v>200</v>
      </c>
      <c r="E54" s="31" t="s">
        <v>156</v>
      </c>
      <c r="F54" s="53">
        <v>45744</v>
      </c>
      <c r="G54" s="33">
        <v>100000</v>
      </c>
      <c r="H54" s="33">
        <v>100000</v>
      </c>
      <c r="I54" s="77" t="s">
        <v>79</v>
      </c>
      <c r="J54" s="50">
        <v>0.018</v>
      </c>
      <c r="K54" s="84">
        <v>0.036</v>
      </c>
      <c r="L54" s="78">
        <f t="shared" si="3"/>
        <v>900</v>
      </c>
      <c r="M54" s="78">
        <v>270</v>
      </c>
      <c r="N54" s="78">
        <v>180</v>
      </c>
      <c r="O54" s="79">
        <v>450</v>
      </c>
      <c r="P54" s="80"/>
    </row>
    <row r="55" customHeight="1" spans="1:16">
      <c r="A55" s="49" t="s">
        <v>74</v>
      </c>
      <c r="B55" s="50" t="s">
        <v>201</v>
      </c>
      <c r="C55" s="51" t="s">
        <v>154</v>
      </c>
      <c r="D55" s="52" t="s">
        <v>202</v>
      </c>
      <c r="E55" s="31" t="s">
        <v>156</v>
      </c>
      <c r="F55" s="53">
        <v>45743</v>
      </c>
      <c r="G55" s="33">
        <v>200000</v>
      </c>
      <c r="H55" s="33">
        <v>200000</v>
      </c>
      <c r="I55" s="77" t="s">
        <v>79</v>
      </c>
      <c r="J55" s="50">
        <v>0.018</v>
      </c>
      <c r="K55" s="84">
        <v>0.036</v>
      </c>
      <c r="L55" s="78">
        <f t="shared" si="3"/>
        <v>1800</v>
      </c>
      <c r="M55" s="78">
        <v>540</v>
      </c>
      <c r="N55" s="78">
        <v>360</v>
      </c>
      <c r="O55" s="79">
        <v>900</v>
      </c>
      <c r="P55" s="80"/>
    </row>
    <row r="56" customHeight="1" spans="1:16">
      <c r="A56" s="49" t="s">
        <v>74</v>
      </c>
      <c r="B56" s="50" t="s">
        <v>203</v>
      </c>
      <c r="C56" s="51" t="s">
        <v>154</v>
      </c>
      <c r="D56" s="52" t="s">
        <v>204</v>
      </c>
      <c r="E56" s="31" t="s">
        <v>156</v>
      </c>
      <c r="F56" s="53">
        <v>45768</v>
      </c>
      <c r="G56" s="33">
        <v>200000</v>
      </c>
      <c r="H56" s="33">
        <v>200000</v>
      </c>
      <c r="I56" s="77" t="s">
        <v>79</v>
      </c>
      <c r="J56" s="85">
        <f t="shared" ref="J56:J61" si="4">K56/2</f>
        <v>0.018</v>
      </c>
      <c r="K56" s="85">
        <v>0.036</v>
      </c>
      <c r="L56" s="78">
        <f t="shared" si="3"/>
        <v>1800</v>
      </c>
      <c r="M56" s="78">
        <v>540</v>
      </c>
      <c r="N56" s="78">
        <v>360</v>
      </c>
      <c r="O56" s="79">
        <v>900</v>
      </c>
      <c r="P56" s="80"/>
    </row>
    <row r="57" customHeight="1" spans="1:16">
      <c r="A57" s="49" t="s">
        <v>74</v>
      </c>
      <c r="B57" s="50" t="s">
        <v>205</v>
      </c>
      <c r="C57" s="51" t="s">
        <v>154</v>
      </c>
      <c r="D57" s="52" t="s">
        <v>204</v>
      </c>
      <c r="E57" s="31" t="s">
        <v>156</v>
      </c>
      <c r="F57" s="53">
        <v>45768</v>
      </c>
      <c r="G57" s="33">
        <v>200000</v>
      </c>
      <c r="H57" s="33">
        <v>200000</v>
      </c>
      <c r="I57" s="77" t="s">
        <v>79</v>
      </c>
      <c r="J57" s="85">
        <f t="shared" si="4"/>
        <v>0.018</v>
      </c>
      <c r="K57" s="85">
        <v>0.036</v>
      </c>
      <c r="L57" s="78">
        <f t="shared" si="3"/>
        <v>1800</v>
      </c>
      <c r="M57" s="78">
        <v>540</v>
      </c>
      <c r="N57" s="78">
        <v>360</v>
      </c>
      <c r="O57" s="79">
        <v>900</v>
      </c>
      <c r="P57" s="80"/>
    </row>
    <row r="58" customHeight="1" spans="1:16">
      <c r="A58" s="49" t="s">
        <v>74</v>
      </c>
      <c r="B58" s="50" t="s">
        <v>206</v>
      </c>
      <c r="C58" s="51" t="s">
        <v>154</v>
      </c>
      <c r="D58" s="52" t="s">
        <v>207</v>
      </c>
      <c r="E58" s="31" t="s">
        <v>156</v>
      </c>
      <c r="F58" s="53">
        <v>45811</v>
      </c>
      <c r="G58" s="33">
        <v>200000</v>
      </c>
      <c r="H58" s="33">
        <v>200000</v>
      </c>
      <c r="I58" s="77" t="s">
        <v>79</v>
      </c>
      <c r="J58" s="85">
        <f t="shared" si="4"/>
        <v>0.0175</v>
      </c>
      <c r="K58" s="85">
        <v>0.035</v>
      </c>
      <c r="L58" s="78">
        <f t="shared" si="3"/>
        <v>1750</v>
      </c>
      <c r="M58" s="78">
        <v>525</v>
      </c>
      <c r="N58" s="78">
        <v>350</v>
      </c>
      <c r="O58" s="79">
        <v>875</v>
      </c>
      <c r="P58" s="80"/>
    </row>
    <row r="59" customHeight="1" spans="1:16">
      <c r="A59" s="49" t="s">
        <v>74</v>
      </c>
      <c r="B59" s="50" t="s">
        <v>208</v>
      </c>
      <c r="C59" s="51" t="s">
        <v>154</v>
      </c>
      <c r="D59" s="52" t="s">
        <v>209</v>
      </c>
      <c r="E59" s="31" t="s">
        <v>156</v>
      </c>
      <c r="F59" s="53">
        <v>45775</v>
      </c>
      <c r="G59" s="33">
        <v>150000</v>
      </c>
      <c r="H59" s="33">
        <v>150000</v>
      </c>
      <c r="I59" s="77" t="s">
        <v>79</v>
      </c>
      <c r="J59" s="85">
        <f t="shared" si="4"/>
        <v>0.018</v>
      </c>
      <c r="K59" s="85">
        <v>0.036</v>
      </c>
      <c r="L59" s="78">
        <f t="shared" si="3"/>
        <v>1350</v>
      </c>
      <c r="M59" s="78">
        <v>405</v>
      </c>
      <c r="N59" s="78">
        <v>270</v>
      </c>
      <c r="O59" s="79">
        <v>675</v>
      </c>
      <c r="P59" s="80"/>
    </row>
    <row r="60" customHeight="1" spans="1:16">
      <c r="A60" s="49" t="s">
        <v>74</v>
      </c>
      <c r="B60" s="50" t="s">
        <v>210</v>
      </c>
      <c r="C60" s="51" t="s">
        <v>154</v>
      </c>
      <c r="D60" s="52" t="s">
        <v>211</v>
      </c>
      <c r="E60" s="31" t="s">
        <v>156</v>
      </c>
      <c r="F60" s="53">
        <v>45813</v>
      </c>
      <c r="G60" s="33">
        <v>200000</v>
      </c>
      <c r="H60" s="33">
        <v>200000</v>
      </c>
      <c r="I60" s="77" t="s">
        <v>79</v>
      </c>
      <c r="J60" s="85">
        <f t="shared" si="4"/>
        <v>0.0175</v>
      </c>
      <c r="K60" s="85">
        <v>0.035</v>
      </c>
      <c r="L60" s="78">
        <f t="shared" si="3"/>
        <v>1750</v>
      </c>
      <c r="M60" s="78">
        <v>525</v>
      </c>
      <c r="N60" s="78">
        <v>350</v>
      </c>
      <c r="O60" s="79">
        <v>875</v>
      </c>
      <c r="P60" s="80"/>
    </row>
    <row r="61" customHeight="1" spans="1:16">
      <c r="A61" s="49" t="s">
        <v>74</v>
      </c>
      <c r="B61" s="50" t="s">
        <v>212</v>
      </c>
      <c r="C61" s="51" t="s">
        <v>213</v>
      </c>
      <c r="D61" s="52" t="s">
        <v>214</v>
      </c>
      <c r="E61" s="31" t="s">
        <v>156</v>
      </c>
      <c r="F61" s="53">
        <v>45821</v>
      </c>
      <c r="G61" s="33">
        <v>200000</v>
      </c>
      <c r="H61" s="33">
        <v>200000</v>
      </c>
      <c r="I61" s="77" t="s">
        <v>79</v>
      </c>
      <c r="J61" s="85">
        <f t="shared" si="4"/>
        <v>0.0175</v>
      </c>
      <c r="K61" s="85">
        <v>0.035</v>
      </c>
      <c r="L61" s="78">
        <f t="shared" si="3"/>
        <v>1750</v>
      </c>
      <c r="M61" s="78">
        <v>525</v>
      </c>
      <c r="N61" s="78">
        <v>350</v>
      </c>
      <c r="O61" s="79">
        <v>875</v>
      </c>
      <c r="P61" s="80"/>
    </row>
    <row r="62" customHeight="1" spans="1:16">
      <c r="A62" s="49" t="s">
        <v>74</v>
      </c>
      <c r="B62" s="50" t="s">
        <v>215</v>
      </c>
      <c r="C62" s="51" t="s">
        <v>154</v>
      </c>
      <c r="D62" s="52" t="s">
        <v>216</v>
      </c>
      <c r="E62" s="31" t="s">
        <v>156</v>
      </c>
      <c r="F62" s="53">
        <v>45861</v>
      </c>
      <c r="G62" s="33">
        <v>100000</v>
      </c>
      <c r="H62" s="33">
        <v>100000</v>
      </c>
      <c r="I62" s="77" t="s">
        <v>79</v>
      </c>
      <c r="J62" s="85">
        <v>0.0175</v>
      </c>
      <c r="K62" s="85">
        <v>0.035</v>
      </c>
      <c r="L62" s="78">
        <f t="shared" si="3"/>
        <v>875</v>
      </c>
      <c r="M62" s="78">
        <v>262</v>
      </c>
      <c r="N62" s="78">
        <v>175</v>
      </c>
      <c r="O62" s="79">
        <v>438</v>
      </c>
      <c r="P62" s="80"/>
    </row>
    <row r="63" customHeight="1" spans="1:16">
      <c r="A63" s="49" t="s">
        <v>74</v>
      </c>
      <c r="B63" s="50" t="s">
        <v>217</v>
      </c>
      <c r="C63" s="51" t="s">
        <v>154</v>
      </c>
      <c r="D63" s="52" t="s">
        <v>218</v>
      </c>
      <c r="E63" s="31" t="s">
        <v>156</v>
      </c>
      <c r="F63" s="53">
        <v>45868</v>
      </c>
      <c r="G63" s="33">
        <v>200000</v>
      </c>
      <c r="H63" s="33">
        <v>200000</v>
      </c>
      <c r="I63" s="77" t="s">
        <v>79</v>
      </c>
      <c r="J63" s="85">
        <v>0.0175</v>
      </c>
      <c r="K63" s="85">
        <v>0.035</v>
      </c>
      <c r="L63" s="78">
        <f t="shared" si="3"/>
        <v>1750</v>
      </c>
      <c r="M63" s="78">
        <v>525</v>
      </c>
      <c r="N63" s="78">
        <v>350</v>
      </c>
      <c r="O63" s="79">
        <v>875</v>
      </c>
      <c r="P63" s="80"/>
    </row>
    <row r="64" customHeight="1" spans="1:16">
      <c r="A64" s="49" t="s">
        <v>74</v>
      </c>
      <c r="B64" s="50" t="s">
        <v>219</v>
      </c>
      <c r="C64" s="51" t="s">
        <v>154</v>
      </c>
      <c r="D64" s="52" t="s">
        <v>220</v>
      </c>
      <c r="E64" s="31" t="s">
        <v>156</v>
      </c>
      <c r="F64" s="53">
        <v>45870</v>
      </c>
      <c r="G64" s="33">
        <v>200000</v>
      </c>
      <c r="H64" s="33">
        <v>200000</v>
      </c>
      <c r="I64" s="77" t="s">
        <v>79</v>
      </c>
      <c r="J64" s="85">
        <v>0.0175</v>
      </c>
      <c r="K64" s="85">
        <v>0.035</v>
      </c>
      <c r="L64" s="78">
        <f t="shared" si="3"/>
        <v>1750</v>
      </c>
      <c r="M64" s="78">
        <v>525</v>
      </c>
      <c r="N64" s="78">
        <v>350</v>
      </c>
      <c r="O64" s="79">
        <v>875</v>
      </c>
      <c r="P64" s="80"/>
    </row>
    <row r="65" customHeight="1" spans="1:16">
      <c r="A65" s="49" t="s">
        <v>74</v>
      </c>
      <c r="B65" s="50" t="s">
        <v>221</v>
      </c>
      <c r="C65" s="51" t="s">
        <v>154</v>
      </c>
      <c r="D65" s="52" t="s">
        <v>222</v>
      </c>
      <c r="E65" s="31" t="s">
        <v>156</v>
      </c>
      <c r="F65" s="53">
        <v>45888</v>
      </c>
      <c r="G65" s="33">
        <v>200000</v>
      </c>
      <c r="H65" s="33">
        <v>200000</v>
      </c>
      <c r="I65" s="77" t="s">
        <v>79</v>
      </c>
      <c r="J65" s="85">
        <v>0.0175</v>
      </c>
      <c r="K65" s="85">
        <v>0.035</v>
      </c>
      <c r="L65" s="78">
        <f t="shared" si="3"/>
        <v>1750</v>
      </c>
      <c r="M65" s="78">
        <v>525</v>
      </c>
      <c r="N65" s="78">
        <v>350</v>
      </c>
      <c r="O65" s="79">
        <v>875</v>
      </c>
      <c r="P65" s="80"/>
    </row>
    <row r="66" customHeight="1" spans="1:16">
      <c r="A66" s="49" t="s">
        <v>74</v>
      </c>
      <c r="B66" s="50" t="s">
        <v>223</v>
      </c>
      <c r="C66" s="51" t="s">
        <v>154</v>
      </c>
      <c r="D66" s="52" t="s">
        <v>224</v>
      </c>
      <c r="E66" s="31" t="s">
        <v>156</v>
      </c>
      <c r="F66" s="53">
        <v>45903</v>
      </c>
      <c r="G66" s="33">
        <v>100000</v>
      </c>
      <c r="H66" s="33">
        <v>100000</v>
      </c>
      <c r="I66" s="77" t="s">
        <v>79</v>
      </c>
      <c r="J66" s="85">
        <v>0.0175</v>
      </c>
      <c r="K66" s="85">
        <v>0.035</v>
      </c>
      <c r="L66" s="78">
        <f t="shared" si="3"/>
        <v>875</v>
      </c>
      <c r="M66" s="78">
        <v>262</v>
      </c>
      <c r="N66" s="78">
        <v>175</v>
      </c>
      <c r="O66" s="79">
        <v>438</v>
      </c>
      <c r="P66" s="80"/>
    </row>
    <row r="67" customHeight="1" spans="1:16">
      <c r="A67" s="49" t="s">
        <v>74</v>
      </c>
      <c r="B67" s="50" t="s">
        <v>225</v>
      </c>
      <c r="C67" s="51" t="s">
        <v>154</v>
      </c>
      <c r="D67" s="52" t="s">
        <v>226</v>
      </c>
      <c r="E67" s="31" t="s">
        <v>156</v>
      </c>
      <c r="F67" s="53">
        <v>45905</v>
      </c>
      <c r="G67" s="33">
        <v>200000</v>
      </c>
      <c r="H67" s="33">
        <v>200000</v>
      </c>
      <c r="I67" s="77" t="s">
        <v>79</v>
      </c>
      <c r="J67" s="85">
        <v>0.0175</v>
      </c>
      <c r="K67" s="85">
        <v>0.035</v>
      </c>
      <c r="L67" s="78">
        <f t="shared" si="3"/>
        <v>1750</v>
      </c>
      <c r="M67" s="78">
        <v>525</v>
      </c>
      <c r="N67" s="78">
        <v>350</v>
      </c>
      <c r="O67" s="79">
        <v>875</v>
      </c>
      <c r="P67" s="80"/>
    </row>
    <row r="68" customHeight="1" spans="1:16">
      <c r="A68" s="49" t="s">
        <v>74</v>
      </c>
      <c r="B68" s="50" t="s">
        <v>227</v>
      </c>
      <c r="C68" s="51" t="s">
        <v>154</v>
      </c>
      <c r="D68" s="52" t="s">
        <v>228</v>
      </c>
      <c r="E68" s="31" t="s">
        <v>156</v>
      </c>
      <c r="F68" s="53">
        <v>45917</v>
      </c>
      <c r="G68" s="33">
        <v>100000</v>
      </c>
      <c r="H68" s="33">
        <v>100000</v>
      </c>
      <c r="I68" s="77" t="s">
        <v>79</v>
      </c>
      <c r="J68" s="85">
        <v>0.0175</v>
      </c>
      <c r="K68" s="85">
        <v>0.035</v>
      </c>
      <c r="L68" s="78">
        <f t="shared" si="3"/>
        <v>875</v>
      </c>
      <c r="M68" s="78">
        <v>262</v>
      </c>
      <c r="N68" s="78">
        <v>175</v>
      </c>
      <c r="O68" s="79">
        <v>438</v>
      </c>
      <c r="P68" s="80"/>
    </row>
    <row r="69" customHeight="1" spans="1:16">
      <c r="A69" s="49" t="s">
        <v>74</v>
      </c>
      <c r="B69" s="50" t="s">
        <v>229</v>
      </c>
      <c r="C69" s="51" t="s">
        <v>154</v>
      </c>
      <c r="D69" s="52" t="s">
        <v>230</v>
      </c>
      <c r="E69" s="31" t="s">
        <v>156</v>
      </c>
      <c r="F69" s="53">
        <v>45918</v>
      </c>
      <c r="G69" s="33">
        <v>200000</v>
      </c>
      <c r="H69" s="33">
        <v>200000</v>
      </c>
      <c r="I69" s="77" t="s">
        <v>79</v>
      </c>
      <c r="J69" s="85">
        <f>K69/2</f>
        <v>0.0175</v>
      </c>
      <c r="K69" s="85">
        <v>0.035</v>
      </c>
      <c r="L69" s="78">
        <f t="shared" si="3"/>
        <v>1750</v>
      </c>
      <c r="M69" s="78">
        <v>525</v>
      </c>
      <c r="N69" s="78">
        <v>350</v>
      </c>
      <c r="O69" s="79">
        <v>875</v>
      </c>
      <c r="P69" s="80"/>
    </row>
    <row r="70" customHeight="1" spans="1:16">
      <c r="A70" s="49" t="s">
        <v>74</v>
      </c>
      <c r="B70" s="50" t="s">
        <v>231</v>
      </c>
      <c r="C70" s="51" t="s">
        <v>154</v>
      </c>
      <c r="D70" s="52" t="s">
        <v>232</v>
      </c>
      <c r="E70" s="31" t="s">
        <v>156</v>
      </c>
      <c r="F70" s="53">
        <v>45995</v>
      </c>
      <c r="G70" s="33">
        <v>100000</v>
      </c>
      <c r="H70" s="33">
        <v>100000</v>
      </c>
      <c r="I70" s="77" t="s">
        <v>79</v>
      </c>
      <c r="J70" s="85">
        <v>0.0175</v>
      </c>
      <c r="K70" s="85">
        <v>0.035</v>
      </c>
      <c r="L70" s="78">
        <f t="shared" si="3"/>
        <v>875</v>
      </c>
      <c r="M70" s="78">
        <v>262</v>
      </c>
      <c r="N70" s="78">
        <v>175</v>
      </c>
      <c r="O70" s="79">
        <v>438</v>
      </c>
      <c r="P70" s="80"/>
    </row>
    <row r="71" customHeight="1" spans="1:16">
      <c r="A71" s="49" t="s">
        <v>74</v>
      </c>
      <c r="B71" s="50" t="s">
        <v>233</v>
      </c>
      <c r="C71" s="51" t="s">
        <v>154</v>
      </c>
      <c r="D71" s="52" t="s">
        <v>234</v>
      </c>
      <c r="E71" s="31" t="s">
        <v>156</v>
      </c>
      <c r="F71" s="53">
        <v>46014</v>
      </c>
      <c r="G71" s="33">
        <v>100000</v>
      </c>
      <c r="H71" s="33">
        <v>100000</v>
      </c>
      <c r="I71" s="77" t="s">
        <v>79</v>
      </c>
      <c r="J71" s="85">
        <f>K71/2</f>
        <v>0.0175</v>
      </c>
      <c r="K71" s="85">
        <v>0.035</v>
      </c>
      <c r="L71" s="78">
        <f t="shared" si="3"/>
        <v>855.56</v>
      </c>
      <c r="M71" s="78">
        <v>256</v>
      </c>
      <c r="N71" s="78">
        <v>171</v>
      </c>
      <c r="O71" s="79">
        <v>428.56</v>
      </c>
      <c r="P71" s="80"/>
    </row>
    <row r="72" customHeight="1" spans="1:16">
      <c r="A72" s="49" t="s">
        <v>74</v>
      </c>
      <c r="B72" s="50" t="s">
        <v>235</v>
      </c>
      <c r="C72" s="51" t="s">
        <v>154</v>
      </c>
      <c r="D72" s="52" t="s">
        <v>236</v>
      </c>
      <c r="E72" s="31" t="s">
        <v>156</v>
      </c>
      <c r="F72" s="53">
        <v>46016</v>
      </c>
      <c r="G72" s="33">
        <v>200000</v>
      </c>
      <c r="H72" s="33">
        <v>200000</v>
      </c>
      <c r="I72" s="77" t="s">
        <v>79</v>
      </c>
      <c r="J72" s="85">
        <v>0.0175</v>
      </c>
      <c r="K72" s="85">
        <v>0.035</v>
      </c>
      <c r="L72" s="78">
        <f t="shared" si="3"/>
        <v>1672.22</v>
      </c>
      <c r="M72" s="78">
        <v>502</v>
      </c>
      <c r="N72" s="78">
        <v>334</v>
      </c>
      <c r="O72" s="79">
        <v>836.22</v>
      </c>
      <c r="P72" s="80"/>
    </row>
    <row r="73" customHeight="1" spans="1:16">
      <c r="A73" s="80" t="s">
        <v>6</v>
      </c>
      <c r="B73" s="80"/>
      <c r="C73" s="80"/>
      <c r="D73" s="80"/>
      <c r="E73" s="80"/>
      <c r="F73" s="80"/>
      <c r="G73" s="80">
        <f>SUM(G6:G72)</f>
        <v>11800000</v>
      </c>
      <c r="H73" s="80">
        <f>SUM(H6:H72)</f>
        <v>11650000</v>
      </c>
      <c r="I73" s="80"/>
      <c r="J73" s="80"/>
      <c r="K73" s="80"/>
      <c r="L73" s="80">
        <f>SUM(L6:L72)</f>
        <v>106241.92</v>
      </c>
      <c r="M73" s="86">
        <f>SUM(M6:M72)</f>
        <v>31359</v>
      </c>
      <c r="N73" s="80">
        <f>SUM(N6:N72)</f>
        <v>20908</v>
      </c>
      <c r="O73" s="80">
        <f>SUM(O6:O72)</f>
        <v>53974.92</v>
      </c>
      <c r="P73" s="80"/>
    </row>
  </sheetData>
  <mergeCells count="16">
    <mergeCell ref="A2:P2"/>
    <mergeCell ref="A3:D3"/>
    <mergeCell ref="L3:O3"/>
    <mergeCell ref="L4:O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P4:P5"/>
  </mergeCells>
  <dataValidations count="2">
    <dataValidation type="list" allowBlank="1" showInputMessage="1" showErrorMessage="1" sqref="A6 A7 A31 A32 A33 A40 A41 A49 A50 A61 A72 A8:A9 A10:A12 A13:A14 A15:A16 A17:A18 A19:A22 A23:A28 A29:A30 A34:A35 A36:A39 A42:A46 A47:A48 A51:A52 A53:A54 A55:A60 A62:A71">
      <formula1>"三元,沙县,永安,明溪,清流,宁化,将乐,建宁,泰宁,大田,尤溪"</formula1>
    </dataValidation>
    <dataValidation type="list" allowBlank="1" showInputMessage="1" showErrorMessage="1" sqref="C32 C33 C42 C48 C49 C50 C54 C61 C62 C63 C72 C34:C35 C36:C39 C40:C41 C43:C45 C46:C47 C51:C53 C55:C60 C64:C67 C68:C71">
      <formula1>"1.城镇登记失业人员,2.就业困难人员,3.复员专业退役军人,4.刑满释放人员,5.高校毕业生（在校生及毕业5年内）,6.化解过剩产能企业职工和失业人员,7.返乡创业农民工,8.网络商户,9.脱贫人口（建档立卡贫困人口）,10.农村自主创业农民,11.在闽就业创业的台湾同胞,12.小微企业"</formula1>
    </dataValidation>
  </dataValidations>
  <pageMargins left="0.786805555555556" right="0.700694444444445" top="0.629861111111111" bottom="0.511805555555556" header="0.298611111111111" footer="0.298611111111111"/>
  <pageSetup paperSize="9" scale="46" fitToHeight="0" orientation="landscape" blackAndWhite="1" horizontalDpi="6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workbookViewId="0">
      <selection activeCell="H12" sqref="H12"/>
    </sheetView>
  </sheetViews>
  <sheetFormatPr defaultColWidth="8.88333333333333" defaultRowHeight="13.5"/>
  <cols>
    <col min="1" max="1" width="8.88333333333333" style="1"/>
    <col min="2" max="2" width="21.8833333333333" style="1" customWidth="1"/>
    <col min="3" max="3" width="13.1083333333333" style="1" customWidth="1"/>
    <col min="4" max="4" width="10.8833333333333" style="1" customWidth="1"/>
    <col min="5" max="5" width="9.33333333333333" style="1"/>
    <col min="6" max="6" width="18.3333333333333" style="1" customWidth="1"/>
    <col min="7" max="7" width="12.6666666666667" style="1"/>
    <col min="8" max="9" width="9.33333333333333" style="1"/>
    <col min="10" max="11" width="11.8833333333333" style="1" customWidth="1"/>
    <col min="12" max="12" width="20.8833333333333" style="1" customWidth="1"/>
    <col min="13" max="13" width="12.2166666666667" style="1" customWidth="1"/>
    <col min="14" max="16384" width="8.88333333333333" style="1"/>
  </cols>
  <sheetData>
    <row r="1" spans="1:1">
      <c r="A1" s="1" t="s">
        <v>237</v>
      </c>
    </row>
    <row r="2" ht="22.5" spans="1:13">
      <c r="A2" s="2" t="s">
        <v>238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2.2" customHeight="1" spans="1:13">
      <c r="A3" s="3" t="s">
        <v>239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24" customHeight="1" spans="1:13">
      <c r="A4" s="4" t="s">
        <v>58</v>
      </c>
      <c r="B4" s="5" t="s">
        <v>4</v>
      </c>
      <c r="C4" s="5" t="s">
        <v>240</v>
      </c>
      <c r="D4" s="6" t="s">
        <v>241</v>
      </c>
      <c r="E4" s="6" t="s">
        <v>242</v>
      </c>
      <c r="F4" s="6"/>
      <c r="G4" s="7" t="s">
        <v>243</v>
      </c>
      <c r="H4" s="8"/>
      <c r="I4" s="8"/>
      <c r="J4" s="15"/>
      <c r="K4" s="7" t="s">
        <v>244</v>
      </c>
      <c r="L4" s="8"/>
      <c r="M4" s="15"/>
    </row>
    <row r="5" ht="40.5" spans="1:13">
      <c r="A5" s="4"/>
      <c r="B5" s="9"/>
      <c r="C5" s="9"/>
      <c r="D5" s="6"/>
      <c r="E5" s="6" t="s">
        <v>245</v>
      </c>
      <c r="F5" s="6" t="s">
        <v>246</v>
      </c>
      <c r="G5" s="6" t="s">
        <v>247</v>
      </c>
      <c r="H5" s="4" t="s">
        <v>248</v>
      </c>
      <c r="I5" s="4" t="s">
        <v>249</v>
      </c>
      <c r="J5" s="6" t="s">
        <v>250</v>
      </c>
      <c r="K5" s="6" t="s">
        <v>247</v>
      </c>
      <c r="L5" s="4" t="s">
        <v>248</v>
      </c>
      <c r="M5" s="4" t="s">
        <v>249</v>
      </c>
    </row>
    <row r="6" ht="36" customHeight="1" spans="1:13">
      <c r="A6" s="10" t="s">
        <v>74</v>
      </c>
      <c r="B6" s="11" t="s">
        <v>251</v>
      </c>
      <c r="C6" s="12">
        <v>1</v>
      </c>
      <c r="D6" s="12">
        <v>20</v>
      </c>
      <c r="E6" s="6">
        <f>G6</f>
        <v>10.62</v>
      </c>
      <c r="F6" s="12">
        <v>10.57</v>
      </c>
      <c r="G6" s="4">
        <f>H6+I6+J6</f>
        <v>10.62</v>
      </c>
      <c r="H6" s="13">
        <v>3.13</v>
      </c>
      <c r="I6" s="13">
        <v>2.09</v>
      </c>
      <c r="J6" s="13">
        <v>5.4</v>
      </c>
      <c r="K6" s="4">
        <f>L6+M6</f>
        <v>5.22</v>
      </c>
      <c r="L6" s="13">
        <v>3.13</v>
      </c>
      <c r="M6" s="13">
        <v>2.09</v>
      </c>
    </row>
    <row r="7" ht="31.8" customHeight="1" spans="1:13">
      <c r="A7" s="10"/>
      <c r="B7" s="11" t="s">
        <v>252</v>
      </c>
      <c r="C7" s="11"/>
      <c r="D7" s="11"/>
      <c r="E7" s="6">
        <f>G7</f>
        <v>0</v>
      </c>
      <c r="F7" s="11"/>
      <c r="G7" s="4">
        <f>H7+I7+J7</f>
        <v>0</v>
      </c>
      <c r="H7" s="12"/>
      <c r="I7" s="11"/>
      <c r="J7" s="11"/>
      <c r="K7" s="4">
        <f>L7+M7</f>
        <v>0</v>
      </c>
      <c r="L7" s="11"/>
      <c r="M7" s="11"/>
    </row>
    <row r="8" ht="25.2" customHeight="1" spans="1:13">
      <c r="A8" s="14" t="s">
        <v>253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1:1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spans="1:1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</sheetData>
  <sheetProtection password="C769" sheet="1" selectLockedCells="1" objects="1"/>
  <mergeCells count="10">
    <mergeCell ref="A2:M2"/>
    <mergeCell ref="A3:M3"/>
    <mergeCell ref="E4:F4"/>
    <mergeCell ref="G4:J4"/>
    <mergeCell ref="K4:M4"/>
    <mergeCell ref="A8:B8"/>
    <mergeCell ref="A4:A5"/>
    <mergeCell ref="B4:B5"/>
    <mergeCell ref="C4:C5"/>
    <mergeCell ref="D4:D5"/>
  </mergeCells>
  <dataValidations count="2">
    <dataValidation type="list" allowBlank="1" showInputMessage="1" showErrorMessage="1" sqref="B6 B7">
      <formula1>"个人创业担保贷款,小微企业创业担保贷款"</formula1>
    </dataValidation>
    <dataValidation type="list" allowBlank="1" showInputMessage="1" showErrorMessage="1" sqref="A6:A7">
      <formula1>"三元,沙县,永安,明溪,清流,宁化,将乐,建宁,泰宁,大田,尤溪"</formula1>
    </dataValidation>
  </dataValidations>
  <pageMargins left="0.700694444444445" right="0.700694444444445" top="0.751388888888889" bottom="0.751388888888889" header="0.298611111111111" footer="0.298611111111111"/>
  <pageSetup paperSize="9" scale="78" fitToHeight="0" orientation="landscape" blackAndWhite="1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3" rangeCreator="" othersAccessPermission="edit"/>
    <arrUserId title="区域" rangeCreator="" othersAccessPermission="edit"/>
    <arrUserId title="区域4" rangeCreator="" othersAccessPermission="edit"/>
    <arrUserId title="区域_1" rangeCreator="" othersAccessPermission="edit"/>
    <arrUserId title="区域3_1" rangeCreator="" othersAccessPermission="edit"/>
    <arrUserId title="区域_2" rangeCreator="" othersAccessPermission="edit"/>
    <arrUserId title="区域_1_1" rangeCreator="" othersAccessPermission="edit"/>
    <arrUserId title="区域3_2" rangeCreator="" othersAccessPermission="edit"/>
    <arrUserId title="区域3_1_1" rangeCreator="" othersAccessPermission="edit"/>
  </rangeList>
  <rangeList sheetStid="2" master=""/>
  <rangeList sheetStid="3" master=""/>
  <rangeList sheetStid="4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附件3</vt:lpstr>
      <vt:lpstr>附件4</vt:lpstr>
      <vt:lpstr>附件5</vt:lpstr>
      <vt:lpstr>附件6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2006-09-13T11:21:00Z</dcterms:created>
  <dcterms:modified xsi:type="dcterms:W3CDTF">2026-06-18T08:05:48Z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A9D6729D27DB4DF09A4C98250906B11A</vt:lpwstr>
  </property>
  <property fmtid="{D5CDD505-2E9C-101B-9397-08002B2CF9AE}" pid="4" name="KSOReadingLayout">
    <vt:bool>false</vt:bool>
  </property>
</Properties>
</file>