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2" activeTab="1"/>
  </bookViews>
  <sheets>
    <sheet name="众成机耕" sheetId="6" r:id="rId1"/>
    <sheet name="众成机收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<sst xmlns="http://schemas.openxmlformats.org/spreadsheetml/2006/main" count="1555" uniqueCount="613">
  <si>
    <t>2023年泰宁县农业生产托管服务及补助情况审批表</t>
  </si>
  <si>
    <t>行政村</t>
  </si>
  <si>
    <t>序号</t>
  </si>
  <si>
    <t>服务对象情况</t>
  </si>
  <si>
    <t>服务人员情况</t>
  </si>
  <si>
    <t>服务及补助情况</t>
  </si>
  <si>
    <t>签字或盖章确认</t>
  </si>
  <si>
    <t>姓名</t>
  </si>
  <si>
    <t>身份证号</t>
  </si>
  <si>
    <t>一卡通号码</t>
  </si>
  <si>
    <t>联系电话</t>
  </si>
  <si>
    <t>种植作物</t>
  </si>
  <si>
    <t>A
机耕面积</t>
  </si>
  <si>
    <t>B
补助金额</t>
  </si>
  <si>
    <t>其中</t>
  </si>
  <si>
    <t>E
机插</t>
  </si>
  <si>
    <t>F</t>
  </si>
  <si>
    <t>I
机收</t>
  </si>
  <si>
    <t>J
补助金额</t>
  </si>
  <si>
    <t>Q
总计</t>
  </si>
  <si>
    <t>C
农户</t>
  </si>
  <si>
    <t>D
主体</t>
  </si>
  <si>
    <t>G</t>
  </si>
  <si>
    <t>H</t>
  </si>
  <si>
    <t>K
农户</t>
  </si>
  <si>
    <t>L
主体</t>
  </si>
  <si>
    <t>M</t>
  </si>
  <si>
    <t>N</t>
  </si>
  <si>
    <t>O</t>
  </si>
  <si>
    <t>P</t>
  </si>
  <si>
    <t>R
农户</t>
  </si>
  <si>
    <t>S
主体</t>
  </si>
  <si>
    <t>八里桥村</t>
  </si>
  <si>
    <t>余荣善</t>
  </si>
  <si>
    <t>350429197510307018</t>
  </si>
  <si>
    <t>6221840503041489769</t>
  </si>
  <si>
    <t>19205981813</t>
  </si>
  <si>
    <t>水稻</t>
  </si>
  <si>
    <t>叶亮金</t>
  </si>
  <si>
    <t>350429198101175514</t>
  </si>
  <si>
    <t>18950926135</t>
  </si>
  <si>
    <t>合计</t>
  </si>
  <si>
    <t>胜一村</t>
  </si>
  <si>
    <t>余謦钧</t>
  </si>
  <si>
    <t>350429196612247015</t>
  </si>
  <si>
    <t>6221840503093171075</t>
  </si>
  <si>
    <t>13859422365</t>
  </si>
  <si>
    <t>王石村</t>
  </si>
  <si>
    <t>梁茂荣</t>
  </si>
  <si>
    <t>350429196812036511</t>
  </si>
  <si>
    <t>6221840503061648567</t>
  </si>
  <si>
    <t>13605964361</t>
  </si>
  <si>
    <t>同兴村</t>
  </si>
  <si>
    <t>余胤忠</t>
  </si>
  <si>
    <t>350429197103227010</t>
  </si>
  <si>
    <t>6221840503054415875</t>
  </si>
  <si>
    <t>13515993705</t>
  </si>
  <si>
    <t>江长禄</t>
  </si>
  <si>
    <t>350429198109031013</t>
  </si>
  <si>
    <t>6221840503102535914</t>
  </si>
  <si>
    <t>18759825608</t>
  </si>
  <si>
    <t>卓兰花</t>
  </si>
  <si>
    <t>350429196401045528</t>
  </si>
  <si>
    <t>6221840503041498729</t>
  </si>
  <si>
    <t>13850845842</t>
  </si>
  <si>
    <t>邹华昌</t>
  </si>
  <si>
    <t>350429197111027019</t>
  </si>
  <si>
    <t>6221840503041482137</t>
  </si>
  <si>
    <t>15859838658</t>
  </si>
  <si>
    <t>吴茂兰</t>
  </si>
  <si>
    <t>350429197109125525</t>
  </si>
  <si>
    <t>6221840503041498463</t>
  </si>
  <si>
    <t>136505975210</t>
  </si>
  <si>
    <t>长兴村</t>
  </si>
  <si>
    <t>冯惠德</t>
  </si>
  <si>
    <t>350429197109191012</t>
  </si>
  <si>
    <t>6221840503054388601</t>
  </si>
  <si>
    <t>曹兰梅</t>
  </si>
  <si>
    <t>350429197505303522</t>
  </si>
  <si>
    <t>6221840503054388262</t>
  </si>
  <si>
    <t>朱辉京</t>
  </si>
  <si>
    <t>350430195710211519</t>
  </si>
  <si>
    <t>6221840503048357662</t>
  </si>
  <si>
    <t>杉城镇机耕总计</t>
  </si>
  <si>
    <t>上青村</t>
  </si>
  <si>
    <t>曹光钦</t>
  </si>
  <si>
    <t>350429196706073511</t>
  </si>
  <si>
    <t>6221840503041578959</t>
  </si>
  <si>
    <t>18350823659</t>
  </si>
  <si>
    <t>杨大吉</t>
  </si>
  <si>
    <t>350429195806203518</t>
  </si>
  <si>
    <t>6221840503108609234</t>
  </si>
  <si>
    <t>15396188693</t>
  </si>
  <si>
    <t>曹元辉</t>
  </si>
  <si>
    <t>350429196308073532</t>
  </si>
  <si>
    <t>18859828164</t>
  </si>
  <si>
    <t>林秋香</t>
  </si>
  <si>
    <t>350429197211243528</t>
  </si>
  <si>
    <t>6221840503041578793</t>
  </si>
  <si>
    <t>15860870575</t>
  </si>
  <si>
    <t>6221840503102551531</t>
  </si>
  <si>
    <t>杨华英</t>
  </si>
  <si>
    <t>350429197712293523</t>
  </si>
  <si>
    <t>6221840503067197874</t>
  </si>
  <si>
    <t>18259025991</t>
  </si>
  <si>
    <t>杨东学</t>
  </si>
  <si>
    <t>350429195204283514</t>
  </si>
  <si>
    <t>6221840503054577617</t>
  </si>
  <si>
    <t>13605965604</t>
  </si>
  <si>
    <t>杨其香</t>
  </si>
  <si>
    <t>350429197210203524</t>
  </si>
  <si>
    <t>6221840503041583694</t>
  </si>
  <si>
    <t>13459849909</t>
  </si>
  <si>
    <t>肖梅良</t>
  </si>
  <si>
    <t>350429196511083517</t>
  </si>
  <si>
    <t>6221840503054580439</t>
  </si>
  <si>
    <t>18750878093</t>
  </si>
  <si>
    <t>杨秋兰</t>
  </si>
  <si>
    <t>35042919641101352X</t>
  </si>
  <si>
    <t>6221840503067197692</t>
  </si>
  <si>
    <t>18259875128</t>
  </si>
  <si>
    <t>刘昌梅</t>
  </si>
  <si>
    <t>350429196810103549</t>
  </si>
  <si>
    <t>6221840503054568103</t>
  </si>
  <si>
    <t>18159879575</t>
  </si>
  <si>
    <t>江兴财</t>
  </si>
  <si>
    <t>350429197006163510</t>
  </si>
  <si>
    <t>6221840503067199219</t>
  </si>
  <si>
    <t>19859839636</t>
  </si>
  <si>
    <t>三南村</t>
  </si>
  <si>
    <t>谢贵水</t>
  </si>
  <si>
    <t>350429196910183515</t>
  </si>
  <si>
    <t>6221840503054576353</t>
  </si>
  <si>
    <t>18259885623</t>
  </si>
  <si>
    <t>邓仁龙</t>
  </si>
  <si>
    <t>350429198902253519</t>
  </si>
  <si>
    <t>18806002569</t>
  </si>
  <si>
    <t>曹光祥</t>
  </si>
  <si>
    <t>350429196708063536</t>
  </si>
  <si>
    <t>6221840503041579049</t>
  </si>
  <si>
    <t>15280729822</t>
  </si>
  <si>
    <t>邓鸿书</t>
  </si>
  <si>
    <t>350429195411253510</t>
  </si>
  <si>
    <t>6221840503067198633</t>
  </si>
  <si>
    <t>17705981753</t>
  </si>
  <si>
    <t>邓仁卫</t>
  </si>
  <si>
    <t>350429198208073518</t>
  </si>
  <si>
    <t>6221840503067198682</t>
  </si>
  <si>
    <t>15392329907</t>
  </si>
  <si>
    <t>崇际村</t>
  </si>
  <si>
    <t>曹健生</t>
  </si>
  <si>
    <t>350429198811083550</t>
  </si>
  <si>
    <t>6221840503102551515</t>
  </si>
  <si>
    <t>18065885978</t>
  </si>
  <si>
    <t>许合球</t>
  </si>
  <si>
    <t>350429196807113519</t>
  </si>
  <si>
    <t>6221840503054583896</t>
  </si>
  <si>
    <t>13860566705</t>
  </si>
  <si>
    <t>卢衍庆</t>
  </si>
  <si>
    <t>350429196703273518</t>
  </si>
  <si>
    <t>6221840503048320819</t>
  </si>
  <si>
    <t>15959464238</t>
  </si>
  <si>
    <t>三地村</t>
  </si>
  <si>
    <t>江红光</t>
  </si>
  <si>
    <t>350429196901223538</t>
  </si>
  <si>
    <t>6221840503093168261</t>
  </si>
  <si>
    <t>18750878038</t>
  </si>
  <si>
    <t>上青乡机耕合计</t>
  </si>
  <si>
    <t>双坪村</t>
  </si>
  <si>
    <t>李正莲</t>
  </si>
  <si>
    <t>350429195310187024</t>
  </si>
  <si>
    <t>6221840503041484943</t>
  </si>
  <si>
    <t>15860890627</t>
  </si>
  <si>
    <t>连君远</t>
  </si>
  <si>
    <t>35042919711112701X</t>
  </si>
  <si>
    <t>6221840503083672959</t>
  </si>
  <si>
    <t>13859118476</t>
  </si>
  <si>
    <t>吴海玉</t>
  </si>
  <si>
    <t>350429197107287029</t>
  </si>
  <si>
    <t>6221840503041484323</t>
  </si>
  <si>
    <t>15959465885</t>
  </si>
  <si>
    <t>大龙乡机耕合计</t>
  </si>
  <si>
    <t>赤坑村</t>
  </si>
  <si>
    <t>叶来瑞</t>
  </si>
  <si>
    <t>350429197208073011</t>
  </si>
  <si>
    <t>6221840503054560068</t>
  </si>
  <si>
    <t>15859839581</t>
  </si>
  <si>
    <t>洪国华</t>
  </si>
  <si>
    <t>350430198609051518</t>
  </si>
  <si>
    <t>6221840503044389859</t>
  </si>
  <si>
    <t>13599357368</t>
  </si>
  <si>
    <t>肖远兴</t>
  </si>
  <si>
    <t>35042919731031351X</t>
  </si>
  <si>
    <t>6221840503054408482</t>
  </si>
  <si>
    <t>13860596491</t>
  </si>
  <si>
    <t>洪安</t>
  </si>
  <si>
    <t>350430196001141516</t>
  </si>
  <si>
    <t>6221840503044389693</t>
  </si>
  <si>
    <t>18905980343</t>
  </si>
  <si>
    <t>李剑梅</t>
  </si>
  <si>
    <t>350429197510291028</t>
  </si>
  <si>
    <t>6221840503108590095</t>
  </si>
  <si>
    <t>18350815681</t>
  </si>
  <si>
    <t>梅林村</t>
  </si>
  <si>
    <t>肖惠莉</t>
  </si>
  <si>
    <t>350429198809223526</t>
  </si>
  <si>
    <t>6221840503102551473</t>
  </si>
  <si>
    <t>18721571152</t>
  </si>
  <si>
    <t>苏赞研</t>
  </si>
  <si>
    <t>350429196705203513</t>
  </si>
  <si>
    <t>6221840503054569531</t>
  </si>
  <si>
    <t>13960546143</t>
  </si>
  <si>
    <t>肖毓德</t>
  </si>
  <si>
    <t>350429196608043511</t>
  </si>
  <si>
    <t>6221840503054582419</t>
  </si>
  <si>
    <t>15280580871</t>
  </si>
  <si>
    <t>杨建华</t>
  </si>
  <si>
    <t>350429198708093531</t>
  </si>
  <si>
    <t>6221840503054568095</t>
  </si>
  <si>
    <t>13030803521</t>
  </si>
  <si>
    <t>李剑凤</t>
  </si>
  <si>
    <t>350429197410231028</t>
  </si>
  <si>
    <t>6221840503067174659</t>
  </si>
  <si>
    <t>13860563651</t>
  </si>
  <si>
    <t>梁泽平</t>
  </si>
  <si>
    <t>35043019790107101X</t>
  </si>
  <si>
    <t>6221840503105920543</t>
  </si>
  <si>
    <t>18750878731</t>
  </si>
  <si>
    <t>杨清</t>
  </si>
  <si>
    <t>350429197503173517</t>
  </si>
  <si>
    <t>6221840503054569192</t>
  </si>
  <si>
    <t>15080569422</t>
  </si>
  <si>
    <t>石辋村</t>
  </si>
  <si>
    <t>梁水兰</t>
  </si>
  <si>
    <t>350429195507080028</t>
  </si>
  <si>
    <t>6221840503089797636</t>
  </si>
  <si>
    <t>13276053383</t>
  </si>
  <si>
    <t>6221840503054669281</t>
  </si>
  <si>
    <t>吴小斌</t>
  </si>
  <si>
    <t>350429198402223516</t>
  </si>
  <si>
    <t>6221840503054569945</t>
  </si>
  <si>
    <t>15716018397</t>
  </si>
  <si>
    <t>廖菊兰</t>
  </si>
  <si>
    <t>350429197312167026</t>
  </si>
  <si>
    <t>6221840503105404605</t>
  </si>
  <si>
    <t>15860871829</t>
  </si>
  <si>
    <t>李比兴</t>
  </si>
  <si>
    <t>350429198210112037</t>
  </si>
  <si>
    <t>6221840503054469898</t>
  </si>
  <si>
    <t>19214989980</t>
  </si>
  <si>
    <t>肖观生</t>
  </si>
  <si>
    <t>35042919590602201X</t>
  </si>
  <si>
    <t>6221840503054506418</t>
  </si>
  <si>
    <t>15280711655</t>
  </si>
  <si>
    <t>朱口镇机耕总计</t>
  </si>
  <si>
    <t>机耕累计</t>
  </si>
  <si>
    <t>15960967267</t>
  </si>
  <si>
    <t>付钟伟</t>
  </si>
  <si>
    <t>350430197402151517</t>
  </si>
  <si>
    <t>6221840503060588434</t>
  </si>
  <si>
    <t>18065881863</t>
  </si>
  <si>
    <t>15860871823</t>
  </si>
  <si>
    <t>廖建平</t>
  </si>
  <si>
    <t>350430197811191018</t>
  </si>
  <si>
    <t>6221840503044050055</t>
  </si>
  <si>
    <t>13859161000</t>
  </si>
  <si>
    <t>东石村</t>
  </si>
  <si>
    <t>肖九兵</t>
  </si>
  <si>
    <t>350429199203043517</t>
  </si>
  <si>
    <t>6221840503067199474</t>
  </si>
  <si>
    <t>17606091109</t>
  </si>
  <si>
    <t>肖远良</t>
  </si>
  <si>
    <t>350429196610193519</t>
  </si>
  <si>
    <t>15259881446</t>
  </si>
  <si>
    <t>黄拔生</t>
  </si>
  <si>
    <t>350429195310153510</t>
  </si>
  <si>
    <t>6221840503054586402</t>
  </si>
  <si>
    <t>15159178591</t>
  </si>
  <si>
    <t>张克兴</t>
  </si>
  <si>
    <t>350429196501043511</t>
  </si>
  <si>
    <t>6221840503041576813</t>
  </si>
  <si>
    <t>13358508867</t>
  </si>
  <si>
    <t>肖小钦</t>
  </si>
  <si>
    <t>35042919710513351X</t>
  </si>
  <si>
    <t>6221840503054580181</t>
  </si>
  <si>
    <t>15716019297</t>
  </si>
  <si>
    <t>杨流顶</t>
  </si>
  <si>
    <t>350429195004103515</t>
  </si>
  <si>
    <t>6221840503041583595</t>
  </si>
  <si>
    <t>13799178341</t>
  </si>
  <si>
    <t>南溪村</t>
  </si>
  <si>
    <t>钱肖林</t>
  </si>
  <si>
    <t>350429199711020012</t>
  </si>
  <si>
    <t>6217211402002012786</t>
  </si>
  <si>
    <t>18850736447</t>
  </si>
  <si>
    <t>邹忠平</t>
  </si>
  <si>
    <t>350429197312241011</t>
  </si>
  <si>
    <t>13850895191</t>
  </si>
  <si>
    <t>温荣瑞</t>
  </si>
  <si>
    <t>350429197401240010</t>
  </si>
  <si>
    <t>6221840503048118502</t>
  </si>
  <si>
    <t>15959789778</t>
  </si>
  <si>
    <t>吴冬明</t>
  </si>
  <si>
    <t>350429197001291011</t>
  </si>
  <si>
    <t>6221840503054408532</t>
  </si>
  <si>
    <t>13950924085</t>
  </si>
  <si>
    <t>杉城镇机收合计</t>
  </si>
  <si>
    <t>岭下村</t>
  </si>
  <si>
    <t>杨义隆</t>
  </si>
  <si>
    <t>350429196402223517</t>
  </si>
  <si>
    <t>6221840503041577811</t>
  </si>
  <si>
    <t>18760263279</t>
  </si>
  <si>
    <t>邓鸿光</t>
  </si>
  <si>
    <t>350429198408133511</t>
  </si>
  <si>
    <t>13599355259</t>
  </si>
  <si>
    <t>杨秋生</t>
  </si>
  <si>
    <t>350429195006253517</t>
  </si>
  <si>
    <t>6221840503067197262</t>
  </si>
  <si>
    <t>18350812931</t>
  </si>
  <si>
    <t>黄龙桂</t>
  </si>
  <si>
    <t>350429197408294011</t>
  </si>
  <si>
    <t>6221840503048326816</t>
  </si>
  <si>
    <t>13859108482</t>
  </si>
  <si>
    <t>邓红平</t>
  </si>
  <si>
    <t>35042919711231401X</t>
  </si>
  <si>
    <t>6221840503054641165</t>
  </si>
  <si>
    <t>18259791718</t>
  </si>
  <si>
    <t>黄长高</t>
  </si>
  <si>
    <t>350429196404154017</t>
  </si>
  <si>
    <t>6221840503054643310</t>
  </si>
  <si>
    <t>18759725428</t>
  </si>
  <si>
    <t>邓荔平</t>
  </si>
  <si>
    <t>350429197107164010</t>
  </si>
  <si>
    <t>6221840503054642080</t>
  </si>
  <si>
    <t>13859422054</t>
  </si>
  <si>
    <t>坑坪村</t>
  </si>
  <si>
    <t>吴清寿</t>
  </si>
  <si>
    <t>35042919541025401X</t>
  </si>
  <si>
    <t>6221840503102553891</t>
  </si>
  <si>
    <t>18759716843</t>
  </si>
  <si>
    <t>新桥村</t>
  </si>
  <si>
    <t>黄小霞</t>
  </si>
  <si>
    <t>350429198512144026</t>
  </si>
  <si>
    <t>6221840503093169723</t>
  </si>
  <si>
    <t>13365052115</t>
  </si>
  <si>
    <t>邓子山</t>
  </si>
  <si>
    <t>350429195805244035</t>
  </si>
  <si>
    <t>6221840503054621175</t>
  </si>
  <si>
    <t>13859191513</t>
  </si>
  <si>
    <t>严朝生</t>
  </si>
  <si>
    <t>350429197207144033</t>
  </si>
  <si>
    <t>6221840503061658392</t>
  </si>
  <si>
    <t>19905987619</t>
  </si>
  <si>
    <t>王明村</t>
  </si>
  <si>
    <t>邓兴林</t>
  </si>
  <si>
    <t>350429197206034019</t>
  </si>
  <si>
    <t>6221840503048325743</t>
  </si>
  <si>
    <t>13950994358</t>
  </si>
  <si>
    <t>枫源村</t>
  </si>
  <si>
    <t>严忠明</t>
  </si>
  <si>
    <t>350429196503294015</t>
  </si>
  <si>
    <t>6221840503054617538</t>
  </si>
  <si>
    <t>18759729202</t>
  </si>
  <si>
    <t>新桥机收合计</t>
  </si>
  <si>
    <t>肖名新</t>
  </si>
  <si>
    <t>350429198707203516</t>
  </si>
  <si>
    <t>6221840503054601433</t>
  </si>
  <si>
    <t>18950900875</t>
  </si>
  <si>
    <t>傅雪香</t>
  </si>
  <si>
    <t>350781198009206025</t>
  </si>
  <si>
    <t>6230362503033517378</t>
  </si>
  <si>
    <t>13328597267</t>
  </si>
  <si>
    <t>吴忠生</t>
  </si>
  <si>
    <t>350429195510263511</t>
  </si>
  <si>
    <t>6221840503054576239</t>
  </si>
  <si>
    <t>18759718543</t>
  </si>
  <si>
    <t>邓鸿仁</t>
  </si>
  <si>
    <t>350429195507143535</t>
  </si>
  <si>
    <t>6221840503041581722</t>
  </si>
  <si>
    <t>18259804037</t>
  </si>
  <si>
    <t>肖正良</t>
  </si>
  <si>
    <t>350429197511013513</t>
  </si>
  <si>
    <t>6221840503108610521</t>
  </si>
  <si>
    <t>13559092369</t>
  </si>
  <si>
    <t>肖美丁</t>
  </si>
  <si>
    <t>350429196802103514</t>
  </si>
  <si>
    <t>6221840503041583058</t>
  </si>
  <si>
    <t>18965346840</t>
  </si>
  <si>
    <t>邓成良</t>
  </si>
  <si>
    <t>35042919541107351X</t>
  </si>
  <si>
    <t>6221840503067198641</t>
  </si>
  <si>
    <t>15860871249</t>
  </si>
  <si>
    <t>邓林球</t>
  </si>
  <si>
    <t>350429196503013519</t>
  </si>
  <si>
    <t>6221840503041582092</t>
  </si>
  <si>
    <t>13859191841</t>
  </si>
  <si>
    <t>肖利忠</t>
  </si>
  <si>
    <t>350429195305173517</t>
  </si>
  <si>
    <t>6221840503054576684</t>
  </si>
  <si>
    <t>13850895617</t>
  </si>
  <si>
    <t>杨尾应</t>
  </si>
  <si>
    <t>350429196903273512</t>
  </si>
  <si>
    <t>6221840503054597482</t>
  </si>
  <si>
    <t>18065980359</t>
  </si>
  <si>
    <t>卢远洪</t>
  </si>
  <si>
    <t>35042919640826351X</t>
  </si>
  <si>
    <t>6221840503067198781</t>
  </si>
  <si>
    <t>15959470500</t>
  </si>
  <si>
    <t>邓忠科</t>
  </si>
  <si>
    <t>35042919681126351X</t>
  </si>
  <si>
    <t>6221840503067198724</t>
  </si>
  <si>
    <t>17759798591</t>
  </si>
  <si>
    <t>卢远文</t>
  </si>
  <si>
    <t>350429196609213519</t>
  </si>
  <si>
    <t>6221840503054576510</t>
  </si>
  <si>
    <t>15860890948</t>
  </si>
  <si>
    <t>邓鸿卫</t>
  </si>
  <si>
    <t>350429198011013511</t>
  </si>
  <si>
    <t>6221840503054575132</t>
  </si>
  <si>
    <t>15960786499</t>
  </si>
  <si>
    <t>邓远钦</t>
  </si>
  <si>
    <t>350429195502203519</t>
  </si>
  <si>
    <t>6221840503054575108</t>
  </si>
  <si>
    <t>18759841503</t>
  </si>
  <si>
    <t>邹式生</t>
  </si>
  <si>
    <t>350429196404113514</t>
  </si>
  <si>
    <t>6221840503101567850</t>
  </si>
  <si>
    <t>18759717461</t>
  </si>
  <si>
    <t>6221840503108610141</t>
  </si>
  <si>
    <t>占云红</t>
  </si>
  <si>
    <t>33088119850314372X</t>
  </si>
  <si>
    <t>6230362503019780800</t>
  </si>
  <si>
    <t>15716018835</t>
  </si>
  <si>
    <t>许信群</t>
  </si>
  <si>
    <t>350429196510183516</t>
  </si>
  <si>
    <t>6221840503054584068</t>
  </si>
  <si>
    <t>13859170410</t>
  </si>
  <si>
    <t>肖毓方</t>
  </si>
  <si>
    <t>350429197807263511</t>
  </si>
  <si>
    <t>6221840503041582969</t>
  </si>
  <si>
    <t>13515984286</t>
  </si>
  <si>
    <t>陈生清</t>
  </si>
  <si>
    <t>350429197601163515</t>
  </si>
  <si>
    <t>6221840503048319357</t>
  </si>
  <si>
    <t>18259884932</t>
  </si>
  <si>
    <t>严友其</t>
  </si>
  <si>
    <t>350429195206143515</t>
  </si>
  <si>
    <t>6221840503054591345</t>
  </si>
  <si>
    <t>15059030104</t>
  </si>
  <si>
    <t>肖秀文</t>
  </si>
  <si>
    <t>350429197406013511</t>
  </si>
  <si>
    <t>6221840503109061641</t>
  </si>
  <si>
    <t>15859838676</t>
  </si>
  <si>
    <t>杨许明</t>
  </si>
  <si>
    <t>350429195910233514</t>
  </si>
  <si>
    <t>6221840503054566255</t>
  </si>
  <si>
    <t>15280581855</t>
  </si>
  <si>
    <t>刘贵山</t>
  </si>
  <si>
    <t>350429196411213513</t>
  </si>
  <si>
    <t>6221840503054587178</t>
  </si>
  <si>
    <t>14759802404</t>
  </si>
  <si>
    <t>肖华香</t>
  </si>
  <si>
    <t>350429197410043529</t>
  </si>
  <si>
    <t>6221840503054576452</t>
  </si>
  <si>
    <t>18750877925</t>
  </si>
  <si>
    <t>肖细玖</t>
  </si>
  <si>
    <t>350429195509293510</t>
  </si>
  <si>
    <t>6230362503009591555</t>
  </si>
  <si>
    <t>18950970253</t>
  </si>
  <si>
    <t>杨许长</t>
  </si>
  <si>
    <t>350429195111043511</t>
  </si>
  <si>
    <t>6221840503054567493</t>
  </si>
  <si>
    <t>18350878864</t>
  </si>
  <si>
    <t>肖瑞居</t>
  </si>
  <si>
    <t>350429195505153510</t>
  </si>
  <si>
    <t>6221840503108964381</t>
  </si>
  <si>
    <t>18359068391</t>
  </si>
  <si>
    <t>卢达辉</t>
  </si>
  <si>
    <t>350429197206263516</t>
  </si>
  <si>
    <t>6221840503054581627</t>
  </si>
  <si>
    <t>15859888879</t>
  </si>
  <si>
    <t>杨春玉</t>
  </si>
  <si>
    <t>350429196911203549</t>
  </si>
  <si>
    <t>6221840503054578227</t>
  </si>
  <si>
    <t>13960571053</t>
  </si>
  <si>
    <t>江贵珊</t>
  </si>
  <si>
    <t>35042919711225351X</t>
  </si>
  <si>
    <t>6221840503093373754</t>
  </si>
  <si>
    <t>18859897875</t>
  </si>
  <si>
    <t>6221840503054577716</t>
  </si>
  <si>
    <t>许利维</t>
  </si>
  <si>
    <t>350429197510113512</t>
  </si>
  <si>
    <t>6221840503054583136</t>
  </si>
  <si>
    <t>13950994887</t>
  </si>
  <si>
    <t>许文华</t>
  </si>
  <si>
    <t>350429195812063515</t>
  </si>
  <si>
    <t>6221840503048320884</t>
  </si>
  <si>
    <t>18065793960</t>
  </si>
  <si>
    <t>许文荣</t>
  </si>
  <si>
    <t>350429196309023510</t>
  </si>
  <si>
    <t>6221840503054579670</t>
  </si>
  <si>
    <t>13459867563</t>
  </si>
  <si>
    <t>江兴求</t>
  </si>
  <si>
    <t>350429196307073514</t>
  </si>
  <si>
    <t>6221840503054579357</t>
  </si>
  <si>
    <t>13860563001</t>
  </si>
  <si>
    <t>江建兴</t>
  </si>
  <si>
    <t>350429197304103516</t>
  </si>
  <si>
    <t>6221840503067199128</t>
  </si>
  <si>
    <t>13459803523</t>
  </si>
  <si>
    <t>江小辉</t>
  </si>
  <si>
    <t>35042919740819351X</t>
  </si>
  <si>
    <t>6221840503093373879</t>
  </si>
  <si>
    <t>13805847389</t>
  </si>
  <si>
    <t>许菊生</t>
  </si>
  <si>
    <t>350429196811063518</t>
  </si>
  <si>
    <t>6221840503054584456</t>
  </si>
  <si>
    <t>13559092155</t>
  </si>
  <si>
    <t>李春燕</t>
  </si>
  <si>
    <t>350429198711157022</t>
  </si>
  <si>
    <t>6221840503041467187</t>
  </si>
  <si>
    <t>15159157753</t>
  </si>
  <si>
    <t>杨纯彬</t>
  </si>
  <si>
    <t>350429198503153510</t>
  </si>
  <si>
    <t>6221840503108609085</t>
  </si>
  <si>
    <t>13305027601</t>
  </si>
  <si>
    <t>肖毓书</t>
  </si>
  <si>
    <t>350429197708093510</t>
  </si>
  <si>
    <t>6221840503041582951</t>
  </si>
  <si>
    <t>18759876861</t>
  </si>
  <si>
    <t>饶蕃良</t>
  </si>
  <si>
    <t>350429197810283513</t>
  </si>
  <si>
    <t>6221840503102788836</t>
  </si>
  <si>
    <t>17359868670</t>
  </si>
  <si>
    <t>东山村</t>
  </si>
  <si>
    <t>杨如华</t>
  </si>
  <si>
    <t>350429195501193515</t>
  </si>
  <si>
    <t>6221840503054599793</t>
  </si>
  <si>
    <t>15860870190</t>
  </si>
  <si>
    <t>永兴村</t>
  </si>
  <si>
    <t>杨爱长</t>
  </si>
  <si>
    <t>35042919460518351X</t>
  </si>
  <si>
    <t>6221840503054566578</t>
  </si>
  <si>
    <t>18250570578</t>
  </si>
  <si>
    <t>上青乡机收总计</t>
  </si>
  <si>
    <t>廖元村</t>
  </si>
  <si>
    <t>邓东兴</t>
  </si>
  <si>
    <t>350429197612195512</t>
  </si>
  <si>
    <t>6221840503048332798</t>
  </si>
  <si>
    <t>13859436176</t>
  </si>
  <si>
    <t>周连</t>
  </si>
  <si>
    <t>350429198301305520</t>
  </si>
  <si>
    <t>6221840503067206642</t>
  </si>
  <si>
    <t>13760558547</t>
  </si>
  <si>
    <t>邓文娟</t>
  </si>
  <si>
    <t>350429198904015522</t>
  </si>
  <si>
    <t>6221840503048332954</t>
  </si>
  <si>
    <t>邓英梅</t>
  </si>
  <si>
    <t>350429196802125529</t>
  </si>
  <si>
    <t>6221840503048333432</t>
  </si>
  <si>
    <t>13506786167</t>
  </si>
  <si>
    <t>江长水</t>
  </si>
  <si>
    <t>350429197708175516</t>
  </si>
  <si>
    <t>6221840503054651537</t>
  </si>
  <si>
    <t>18950977338</t>
  </si>
  <si>
    <t>李细梅</t>
  </si>
  <si>
    <t>350429197803221023</t>
  </si>
  <si>
    <t>6221840503108620983</t>
  </si>
  <si>
    <t>15259800277</t>
  </si>
  <si>
    <t>温冬英</t>
  </si>
  <si>
    <t>350429195510065523</t>
  </si>
  <si>
    <t>6221840503054669380</t>
  </si>
  <si>
    <t>13860573834</t>
  </si>
  <si>
    <t>梁水龙</t>
  </si>
  <si>
    <t>350429196708075510</t>
  </si>
  <si>
    <t>6221840503048333457</t>
  </si>
  <si>
    <t>18960599860</t>
  </si>
  <si>
    <t>杨应兰</t>
  </si>
  <si>
    <t>350429198210057066</t>
  </si>
  <si>
    <t>6221840503054669273</t>
  </si>
  <si>
    <t>18750878550</t>
  </si>
  <si>
    <t>叶岳民</t>
  </si>
  <si>
    <t>350429195501285516</t>
  </si>
  <si>
    <t>6221840503054669265</t>
  </si>
  <si>
    <t>18259886756</t>
  </si>
  <si>
    <t>章金花</t>
  </si>
  <si>
    <t>350429196311245526</t>
  </si>
  <si>
    <t>6221840503054654077</t>
  </si>
  <si>
    <t>梅口乡机收总计</t>
  </si>
  <si>
    <t>游会朋</t>
  </si>
  <si>
    <t>350429195703125510</t>
  </si>
  <si>
    <t>6230362503009611478</t>
  </si>
  <si>
    <t>13859114081</t>
  </si>
  <si>
    <t>高端兰</t>
  </si>
  <si>
    <t>350429195410201065</t>
  </si>
  <si>
    <t>6221840503054408409</t>
  </si>
  <si>
    <t>13507567250</t>
  </si>
  <si>
    <t>陈世辉</t>
  </si>
  <si>
    <t>350429198306090039</t>
  </si>
  <si>
    <t>6230362503023755939</t>
  </si>
  <si>
    <t>18806088336</t>
  </si>
  <si>
    <t>朱口村</t>
  </si>
  <si>
    <t>肖毓平</t>
  </si>
  <si>
    <t>350429197402143511</t>
  </si>
  <si>
    <t>6221840503054582500</t>
  </si>
  <si>
    <t>18806011662</t>
  </si>
  <si>
    <t>音山村</t>
  </si>
  <si>
    <t>黄胜昌</t>
  </si>
  <si>
    <t>350429196310043519</t>
  </si>
  <si>
    <t>6221840503041581201</t>
  </si>
  <si>
    <t>13806972580</t>
  </si>
  <si>
    <t>朱口镇机收总计</t>
  </si>
  <si>
    <t>众成机收累计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</si>
</sst>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color theme="1"/>
      <name val="华文中宋"/>
      <charset val="134"/>
    </font>
    <font>
      <b/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1" fillId="0" borderId="1" xfId="0" applyNumberFormat="1" applyFont="1" applyBorder="1">
      <alignment vertical="center"/>
    </xf>
    <xf numFmtId="176" fontId="1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>
      <alignment vertical="center"/>
    </xf>
    <xf numFmtId="49" fontId="6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72"/>
  <sheetViews>
    <sheetView zoomScale="90" zoomScaleNormal="90" topLeftCell="A67" workbookViewId="0">
      <selection activeCell="AC65" sqref="AC65"/>
    </sheetView>
  </sheetViews>
  <sheetFormatPr defaultColWidth="9" defaultRowHeight="21" customHeight="1"/>
  <cols>
    <col min="1" max="1" width="6.25" style="4" customWidth="1"/>
    <col min="2" max="2" width="3.375" style="2" customWidth="1"/>
    <col min="3" max="3" width="6.525" style="4" customWidth="1"/>
    <col min="4" max="4" width="18.1916666666667" style="5" customWidth="1"/>
    <col min="5" max="5" width="19.5833333333333" style="5" customWidth="1"/>
    <col min="6" max="6" width="11.9416666666667" style="5" customWidth="1"/>
    <col min="7" max="7" width="4.99166666666667" style="5" customWidth="1"/>
    <col min="8" max="8" width="6.51666666666667" style="5" customWidth="1"/>
    <col min="9" max="9" width="18.3333333333333" style="5" customWidth="1"/>
    <col min="10" max="10" width="12.6416666666667" style="5" customWidth="1"/>
    <col min="11" max="11" width="9.44166666666667" style="4" customWidth="1"/>
    <col min="12" max="14" width="3.625" style="4" customWidth="1"/>
    <col min="15" max="15" width="3.18333333333333" style="4" customWidth="1"/>
    <col min="16" max="18" width="2" style="4" customWidth="1"/>
    <col min="19" max="19" width="3.875" style="4" customWidth="1"/>
    <col min="20" max="26" width="2.5" style="4" customWidth="1"/>
    <col min="27" max="29" width="10.275" style="4" customWidth="1"/>
    <col min="30" max="30" width="8.39166666666667" style="4" customWidth="1"/>
    <col min="31" max="16384" width="9" style="4"/>
  </cols>
  <sheetData>
    <row r="1" customHeight="1" spans="1:30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="1" customFormat="1" customHeight="1" spans="1:30">
      <c r="A2" s="9" t="s">
        <v>1</v>
      </c>
      <c r="B2" s="9" t="s">
        <v>2</v>
      </c>
      <c r="C2" s="9" t="s">
        <v>3</v>
      </c>
      <c r="D2" s="10"/>
      <c r="E2" s="10"/>
      <c r="F2" s="10"/>
      <c r="G2" s="10"/>
      <c r="H2" s="10" t="s">
        <v>4</v>
      </c>
      <c r="I2" s="10"/>
      <c r="J2" s="10"/>
      <c r="K2" s="9" t="s">
        <v>5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37" t="s">
        <v>6</v>
      </c>
    </row>
    <row r="3" s="1" customFormat="1" customHeight="1" spans="1:30">
      <c r="A3" s="9"/>
      <c r="B3" s="9"/>
      <c r="C3" s="9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7</v>
      </c>
      <c r="I3" s="10" t="s">
        <v>8</v>
      </c>
      <c r="J3" s="10" t="s">
        <v>10</v>
      </c>
      <c r="K3" s="9" t="s">
        <v>12</v>
      </c>
      <c r="L3" s="9" t="s">
        <v>13</v>
      </c>
      <c r="M3" s="9" t="s">
        <v>14</v>
      </c>
      <c r="N3" s="9"/>
      <c r="O3" s="9" t="s">
        <v>15</v>
      </c>
      <c r="P3" s="9" t="s">
        <v>16</v>
      </c>
      <c r="Q3" s="12" t="s">
        <v>14</v>
      </c>
      <c r="R3" s="12"/>
      <c r="S3" s="9" t="s">
        <v>17</v>
      </c>
      <c r="T3" s="9" t="s">
        <v>18</v>
      </c>
      <c r="U3" s="9" t="s">
        <v>14</v>
      </c>
      <c r="V3" s="9"/>
      <c r="W3" s="9"/>
      <c r="X3" s="9"/>
      <c r="Y3" s="9" t="s">
        <v>14</v>
      </c>
      <c r="Z3" s="9"/>
      <c r="AA3" s="9" t="s">
        <v>19</v>
      </c>
      <c r="AB3" s="9" t="s">
        <v>14</v>
      </c>
      <c r="AC3" s="9"/>
      <c r="AD3" s="38"/>
    </row>
    <row r="4" s="2" customFormat="1" ht="29" customHeight="1" spans="1:30">
      <c r="A4" s="9"/>
      <c r="B4" s="9"/>
      <c r="C4" s="9"/>
      <c r="D4" s="10"/>
      <c r="E4" s="10"/>
      <c r="F4" s="10"/>
      <c r="G4" s="10"/>
      <c r="H4" s="10"/>
      <c r="I4" s="10"/>
      <c r="J4" s="10"/>
      <c r="K4" s="9"/>
      <c r="L4" s="9"/>
      <c r="M4" s="9" t="s">
        <v>20</v>
      </c>
      <c r="N4" s="9" t="s">
        <v>21</v>
      </c>
      <c r="O4" s="9"/>
      <c r="P4" s="9"/>
      <c r="Q4" s="12" t="s">
        <v>22</v>
      </c>
      <c r="R4" s="12" t="s">
        <v>23</v>
      </c>
      <c r="S4" s="12"/>
      <c r="T4" s="12"/>
      <c r="U4" s="9" t="s">
        <v>24</v>
      </c>
      <c r="V4" s="9" t="s">
        <v>25</v>
      </c>
      <c r="W4" s="12" t="s">
        <v>26</v>
      </c>
      <c r="X4" s="12" t="s">
        <v>27</v>
      </c>
      <c r="Y4" s="12" t="s">
        <v>28</v>
      </c>
      <c r="Z4" s="12" t="s">
        <v>29</v>
      </c>
      <c r="AA4" s="9"/>
      <c r="AB4" s="9" t="s">
        <v>30</v>
      </c>
      <c r="AC4" s="9" t="s">
        <v>31</v>
      </c>
      <c r="AD4" s="39"/>
    </row>
    <row r="5" customHeight="1" spans="1:30">
      <c r="A5" s="28" t="s">
        <v>32</v>
      </c>
      <c r="B5" s="12">
        <v>1</v>
      </c>
      <c r="C5" s="13" t="s">
        <v>33</v>
      </c>
      <c r="D5" s="14" t="s">
        <v>34</v>
      </c>
      <c r="E5" s="14" t="s">
        <v>35</v>
      </c>
      <c r="F5" s="14" t="s">
        <v>36</v>
      </c>
      <c r="G5" s="14" t="s">
        <v>37</v>
      </c>
      <c r="H5" s="14" t="s">
        <v>38</v>
      </c>
      <c r="I5" s="14" t="s">
        <v>39</v>
      </c>
      <c r="J5" s="14" t="s">
        <v>40</v>
      </c>
      <c r="K5" s="13">
        <v>17.57</v>
      </c>
      <c r="L5" s="13">
        <v>40</v>
      </c>
      <c r="M5" s="13">
        <v>24</v>
      </c>
      <c r="N5" s="13">
        <v>16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>
        <f t="shared" ref="AA5:AA20" si="0">AB5+AC5</f>
        <v>702.8</v>
      </c>
      <c r="AB5" s="13">
        <f>K5*M5</f>
        <v>421.68</v>
      </c>
      <c r="AC5" s="13">
        <f>K5*N5</f>
        <v>281.12</v>
      </c>
      <c r="AD5" s="13"/>
    </row>
    <row r="6" s="3" customFormat="1" customHeight="1" spans="1:30">
      <c r="A6" s="29" t="s">
        <v>41</v>
      </c>
      <c r="B6" s="21"/>
      <c r="C6" s="16"/>
      <c r="D6" s="17"/>
      <c r="E6" s="17"/>
      <c r="F6" s="17"/>
      <c r="G6" s="14"/>
      <c r="H6" s="17"/>
      <c r="I6" s="17"/>
      <c r="J6" s="17"/>
      <c r="K6" s="16">
        <f>K5</f>
        <v>17.57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>
        <f t="shared" si="0"/>
        <v>702.8</v>
      </c>
      <c r="AB6" s="16">
        <f>AB5</f>
        <v>421.68</v>
      </c>
      <c r="AC6" s="16">
        <f>AC5</f>
        <v>281.12</v>
      </c>
      <c r="AD6" s="16"/>
    </row>
    <row r="7" customHeight="1" spans="1:30">
      <c r="A7" s="13" t="s">
        <v>42</v>
      </c>
      <c r="B7" s="12">
        <v>2</v>
      </c>
      <c r="C7" s="13" t="s">
        <v>43</v>
      </c>
      <c r="D7" s="14" t="s">
        <v>44</v>
      </c>
      <c r="E7" s="14" t="s">
        <v>45</v>
      </c>
      <c r="F7" s="14" t="s">
        <v>46</v>
      </c>
      <c r="G7" s="14" t="s">
        <v>37</v>
      </c>
      <c r="H7" s="14" t="s">
        <v>38</v>
      </c>
      <c r="I7" s="14" t="s">
        <v>39</v>
      </c>
      <c r="J7" s="14" t="s">
        <v>40</v>
      </c>
      <c r="K7" s="13">
        <v>15.73</v>
      </c>
      <c r="L7" s="13">
        <v>40</v>
      </c>
      <c r="M7" s="13">
        <v>24</v>
      </c>
      <c r="N7" s="13">
        <v>16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>
        <f t="shared" si="0"/>
        <v>629.2</v>
      </c>
      <c r="AB7" s="13">
        <f>K7*M7</f>
        <v>377.52</v>
      </c>
      <c r="AC7" s="13">
        <f>K7*N7</f>
        <v>251.68</v>
      </c>
      <c r="AD7" s="13"/>
    </row>
    <row r="8" s="3" customFormat="1" customHeight="1" spans="1:30">
      <c r="A8" s="16" t="s">
        <v>41</v>
      </c>
      <c r="B8" s="21"/>
      <c r="C8" s="16"/>
      <c r="D8" s="17"/>
      <c r="E8" s="17"/>
      <c r="F8" s="17"/>
      <c r="G8" s="14"/>
      <c r="H8" s="17"/>
      <c r="I8" s="17"/>
      <c r="J8" s="17"/>
      <c r="K8" s="16">
        <f>K7</f>
        <v>15.73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>
        <f t="shared" si="0"/>
        <v>629.2</v>
      </c>
      <c r="AB8" s="16">
        <f>AB7</f>
        <v>377.52</v>
      </c>
      <c r="AC8" s="16">
        <f>AC7</f>
        <v>251.68</v>
      </c>
      <c r="AD8" s="16"/>
    </row>
    <row r="9" customHeight="1" spans="1:30">
      <c r="A9" s="13" t="s">
        <v>47</v>
      </c>
      <c r="B9" s="12">
        <v>3</v>
      </c>
      <c r="C9" s="13" t="s">
        <v>48</v>
      </c>
      <c r="D9" s="14" t="s">
        <v>49</v>
      </c>
      <c r="E9" s="14" t="s">
        <v>50</v>
      </c>
      <c r="F9" s="14" t="s">
        <v>51</v>
      </c>
      <c r="G9" s="14" t="s">
        <v>37</v>
      </c>
      <c r="H9" s="14" t="s">
        <v>38</v>
      </c>
      <c r="I9" s="14" t="s">
        <v>39</v>
      </c>
      <c r="J9" s="14" t="s">
        <v>40</v>
      </c>
      <c r="K9" s="13">
        <v>26.17</v>
      </c>
      <c r="L9" s="13">
        <v>40</v>
      </c>
      <c r="M9" s="13">
        <v>24</v>
      </c>
      <c r="N9" s="13">
        <v>16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>
        <f t="shared" si="0"/>
        <v>1046.8</v>
      </c>
      <c r="AB9" s="13">
        <f>K9*M9</f>
        <v>628.08</v>
      </c>
      <c r="AC9" s="13">
        <f>K9*N9</f>
        <v>418.72</v>
      </c>
      <c r="AD9" s="13"/>
    </row>
    <row r="10" s="3" customFormat="1" customHeight="1" spans="1:30">
      <c r="A10" s="16" t="s">
        <v>41</v>
      </c>
      <c r="B10" s="21"/>
      <c r="C10" s="16"/>
      <c r="D10" s="17"/>
      <c r="E10" s="17"/>
      <c r="F10" s="17"/>
      <c r="G10" s="14"/>
      <c r="H10" s="17"/>
      <c r="I10" s="17"/>
      <c r="J10" s="17"/>
      <c r="K10" s="16">
        <f>K9</f>
        <v>26.17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>
        <f t="shared" si="0"/>
        <v>1046.8</v>
      </c>
      <c r="AB10" s="16">
        <f>AB9</f>
        <v>628.08</v>
      </c>
      <c r="AC10" s="16">
        <f>AC9</f>
        <v>418.72</v>
      </c>
      <c r="AD10" s="16"/>
    </row>
    <row r="11" customHeight="1" spans="1:30">
      <c r="A11" s="13" t="s">
        <v>52</v>
      </c>
      <c r="B11" s="12">
        <v>4</v>
      </c>
      <c r="C11" s="13" t="s">
        <v>53</v>
      </c>
      <c r="D11" s="14" t="s">
        <v>54</v>
      </c>
      <c r="E11" s="14" t="s">
        <v>55</v>
      </c>
      <c r="F11" s="14" t="s">
        <v>56</v>
      </c>
      <c r="G11" s="14" t="s">
        <v>37</v>
      </c>
      <c r="H11" s="14" t="s">
        <v>38</v>
      </c>
      <c r="I11" s="14" t="s">
        <v>39</v>
      </c>
      <c r="J11" s="14" t="s">
        <v>40</v>
      </c>
      <c r="K11" s="13">
        <v>67.24</v>
      </c>
      <c r="L11" s="13">
        <v>10</v>
      </c>
      <c r="M11" s="13">
        <v>6</v>
      </c>
      <c r="N11" s="13">
        <v>4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>
        <f t="shared" si="0"/>
        <v>672.4</v>
      </c>
      <c r="AB11" s="13">
        <f>K11*M11</f>
        <v>403.44</v>
      </c>
      <c r="AC11" s="13">
        <f>K11*N11</f>
        <v>268.96</v>
      </c>
      <c r="AD11" s="13"/>
    </row>
    <row r="12" customHeight="1" spans="1:30">
      <c r="A12" s="13" t="s">
        <v>52</v>
      </c>
      <c r="B12" s="12">
        <v>5</v>
      </c>
      <c r="C12" s="13" t="s">
        <v>57</v>
      </c>
      <c r="D12" s="14" t="s">
        <v>58</v>
      </c>
      <c r="E12" s="14" t="s">
        <v>59</v>
      </c>
      <c r="F12" s="14" t="s">
        <v>60</v>
      </c>
      <c r="G12" s="14" t="s">
        <v>37</v>
      </c>
      <c r="H12" s="14" t="s">
        <v>38</v>
      </c>
      <c r="I12" s="14" t="s">
        <v>39</v>
      </c>
      <c r="J12" s="14" t="s">
        <v>40</v>
      </c>
      <c r="K12" s="13">
        <v>10.75</v>
      </c>
      <c r="L12" s="13">
        <v>40</v>
      </c>
      <c r="M12" s="13">
        <v>24</v>
      </c>
      <c r="N12" s="13">
        <v>16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>
        <f t="shared" si="0"/>
        <v>430</v>
      </c>
      <c r="AB12" s="13">
        <f>K12*M12</f>
        <v>258</v>
      </c>
      <c r="AC12" s="13">
        <f>K12*N12</f>
        <v>172</v>
      </c>
      <c r="AD12" s="13"/>
    </row>
    <row r="13" customHeight="1" spans="1:30">
      <c r="A13" s="13" t="s">
        <v>52</v>
      </c>
      <c r="B13" s="12">
        <v>6</v>
      </c>
      <c r="C13" s="13" t="s">
        <v>61</v>
      </c>
      <c r="D13" s="14" t="s">
        <v>62</v>
      </c>
      <c r="E13" s="14" t="s">
        <v>63</v>
      </c>
      <c r="F13" s="14" t="s">
        <v>64</v>
      </c>
      <c r="G13" s="14" t="s">
        <v>37</v>
      </c>
      <c r="H13" s="14" t="s">
        <v>38</v>
      </c>
      <c r="I13" s="14" t="s">
        <v>39</v>
      </c>
      <c r="J13" s="14" t="s">
        <v>40</v>
      </c>
      <c r="K13" s="13">
        <v>20.17</v>
      </c>
      <c r="L13" s="13">
        <v>40</v>
      </c>
      <c r="M13" s="13">
        <v>24</v>
      </c>
      <c r="N13" s="13">
        <v>16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>
        <f t="shared" si="0"/>
        <v>806.8</v>
      </c>
      <c r="AB13" s="13">
        <f>K13*M13</f>
        <v>484.08</v>
      </c>
      <c r="AC13" s="13">
        <f>K13*N13</f>
        <v>322.72</v>
      </c>
      <c r="AD13" s="13"/>
    </row>
    <row r="14" customHeight="1" spans="1:30">
      <c r="A14" s="13" t="s">
        <v>52</v>
      </c>
      <c r="B14" s="12">
        <v>7</v>
      </c>
      <c r="C14" s="13" t="s">
        <v>65</v>
      </c>
      <c r="D14" s="14" t="s">
        <v>66</v>
      </c>
      <c r="E14" s="14" t="s">
        <v>67</v>
      </c>
      <c r="F14" s="14" t="s">
        <v>68</v>
      </c>
      <c r="G14" s="14" t="s">
        <v>37</v>
      </c>
      <c r="H14" s="14" t="s">
        <v>38</v>
      </c>
      <c r="I14" s="14" t="s">
        <v>39</v>
      </c>
      <c r="J14" s="14" t="s">
        <v>40</v>
      </c>
      <c r="K14" s="13">
        <v>27.3</v>
      </c>
      <c r="L14" s="13">
        <v>40</v>
      </c>
      <c r="M14" s="13">
        <v>24</v>
      </c>
      <c r="N14" s="13">
        <v>16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>
        <f t="shared" si="0"/>
        <v>1092</v>
      </c>
      <c r="AB14" s="13">
        <f>K14*M14</f>
        <v>655.2</v>
      </c>
      <c r="AC14" s="13">
        <f>K14*N14</f>
        <v>436.8</v>
      </c>
      <c r="AD14" s="13"/>
    </row>
    <row r="15" customHeight="1" spans="1:30">
      <c r="A15" s="13" t="s">
        <v>52</v>
      </c>
      <c r="B15" s="12">
        <v>8</v>
      </c>
      <c r="C15" s="13" t="s">
        <v>69</v>
      </c>
      <c r="D15" s="14" t="s">
        <v>70</v>
      </c>
      <c r="E15" s="14" t="s">
        <v>71</v>
      </c>
      <c r="F15" s="14" t="s">
        <v>72</v>
      </c>
      <c r="G15" s="14" t="s">
        <v>37</v>
      </c>
      <c r="H15" s="14" t="s">
        <v>38</v>
      </c>
      <c r="I15" s="14" t="s">
        <v>39</v>
      </c>
      <c r="J15" s="14" t="s">
        <v>40</v>
      </c>
      <c r="K15" s="13">
        <v>19.8</v>
      </c>
      <c r="L15" s="13">
        <v>40</v>
      </c>
      <c r="M15" s="13">
        <v>24</v>
      </c>
      <c r="N15" s="13">
        <v>16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>
        <f t="shared" si="0"/>
        <v>792</v>
      </c>
      <c r="AB15" s="13">
        <f>K15*M15</f>
        <v>475.2</v>
      </c>
      <c r="AC15" s="13">
        <f>K15*N15</f>
        <v>316.8</v>
      </c>
      <c r="AD15" s="13"/>
    </row>
    <row r="16" s="3" customFormat="1" customHeight="1" spans="1:30">
      <c r="A16" s="16" t="s">
        <v>41</v>
      </c>
      <c r="B16" s="21"/>
      <c r="C16" s="16"/>
      <c r="D16" s="17"/>
      <c r="E16" s="17"/>
      <c r="F16" s="17"/>
      <c r="G16" s="14"/>
      <c r="H16" s="17"/>
      <c r="I16" s="17"/>
      <c r="J16" s="17"/>
      <c r="K16" s="16">
        <f>SUM(K11:K15)</f>
        <v>145.26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>
        <f t="shared" si="0"/>
        <v>3793.2</v>
      </c>
      <c r="AB16" s="16">
        <f>SUM(AB11:AB15)</f>
        <v>2275.92</v>
      </c>
      <c r="AC16" s="16">
        <f>SUM(AC11:AC15)</f>
        <v>1517.28</v>
      </c>
      <c r="AD16" s="16"/>
    </row>
    <row r="17" customHeight="1" spans="1:30">
      <c r="A17" s="13" t="s">
        <v>73</v>
      </c>
      <c r="B17" s="12">
        <v>9</v>
      </c>
      <c r="C17" s="13" t="s">
        <v>74</v>
      </c>
      <c r="D17" s="14" t="s">
        <v>75</v>
      </c>
      <c r="E17" s="14" t="s">
        <v>76</v>
      </c>
      <c r="F17" s="14"/>
      <c r="G17" s="14" t="s">
        <v>37</v>
      </c>
      <c r="H17" s="14" t="s">
        <v>38</v>
      </c>
      <c r="I17" s="14" t="s">
        <v>39</v>
      </c>
      <c r="J17" s="14" t="s">
        <v>40</v>
      </c>
      <c r="K17" s="13">
        <v>23.55</v>
      </c>
      <c r="L17" s="13">
        <v>40</v>
      </c>
      <c r="M17" s="13">
        <v>24</v>
      </c>
      <c r="N17" s="13">
        <v>16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>
        <f t="shared" si="0"/>
        <v>942</v>
      </c>
      <c r="AB17" s="13">
        <f>K17*M17</f>
        <v>565.2</v>
      </c>
      <c r="AC17" s="13">
        <f>K17*N17</f>
        <v>376.8</v>
      </c>
      <c r="AD17" s="13"/>
    </row>
    <row r="18" customHeight="1" spans="1:30">
      <c r="A18" s="13" t="s">
        <v>73</v>
      </c>
      <c r="B18" s="12">
        <v>10</v>
      </c>
      <c r="C18" s="13" t="s">
        <v>77</v>
      </c>
      <c r="D18" s="14" t="s">
        <v>78</v>
      </c>
      <c r="E18" s="14" t="s">
        <v>79</v>
      </c>
      <c r="F18" s="14"/>
      <c r="G18" s="14" t="s">
        <v>37</v>
      </c>
      <c r="H18" s="14" t="s">
        <v>38</v>
      </c>
      <c r="I18" s="14" t="s">
        <v>39</v>
      </c>
      <c r="J18" s="14" t="s">
        <v>40</v>
      </c>
      <c r="K18" s="13">
        <v>21.35</v>
      </c>
      <c r="L18" s="13">
        <v>40</v>
      </c>
      <c r="M18" s="13">
        <v>24</v>
      </c>
      <c r="N18" s="13">
        <v>16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>
        <f t="shared" si="0"/>
        <v>854</v>
      </c>
      <c r="AB18" s="13">
        <f>K18*M18</f>
        <v>512.4</v>
      </c>
      <c r="AC18" s="13">
        <f>K18*N18</f>
        <v>341.6</v>
      </c>
      <c r="AD18" s="13"/>
    </row>
    <row r="19" customHeight="1" spans="1:30">
      <c r="A19" s="13" t="s">
        <v>73</v>
      </c>
      <c r="B19" s="12">
        <v>11</v>
      </c>
      <c r="C19" s="13" t="s">
        <v>80</v>
      </c>
      <c r="D19" s="14" t="s">
        <v>81</v>
      </c>
      <c r="E19" s="14" t="s">
        <v>82</v>
      </c>
      <c r="F19" s="14"/>
      <c r="G19" s="14" t="s">
        <v>37</v>
      </c>
      <c r="H19" s="14" t="s">
        <v>38</v>
      </c>
      <c r="I19" s="14" t="s">
        <v>39</v>
      </c>
      <c r="J19" s="14" t="s">
        <v>40</v>
      </c>
      <c r="K19" s="13">
        <v>21.7</v>
      </c>
      <c r="L19" s="13">
        <v>40</v>
      </c>
      <c r="M19" s="13">
        <v>24</v>
      </c>
      <c r="N19" s="13">
        <v>16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>
        <f t="shared" si="0"/>
        <v>868</v>
      </c>
      <c r="AB19" s="13">
        <f>K19*M19</f>
        <v>520.8</v>
      </c>
      <c r="AC19" s="13">
        <f>K19*N19</f>
        <v>347.2</v>
      </c>
      <c r="AD19" s="13"/>
    </row>
    <row r="20" s="3" customFormat="1" customHeight="1" spans="1:30">
      <c r="A20" s="29" t="s">
        <v>41</v>
      </c>
      <c r="B20" s="21"/>
      <c r="C20" s="16"/>
      <c r="D20" s="17"/>
      <c r="E20" s="17"/>
      <c r="F20" s="17"/>
      <c r="G20" s="14"/>
      <c r="H20" s="17"/>
      <c r="I20" s="17"/>
      <c r="J20" s="17"/>
      <c r="K20" s="16">
        <f>K17+K18+K19</f>
        <v>66.6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>
        <f t="shared" si="0"/>
        <v>2664</v>
      </c>
      <c r="AB20" s="16">
        <f>SUM(AB17:AB19)</f>
        <v>1598.4</v>
      </c>
      <c r="AC20" s="16">
        <f>SUM(AC17:AC19)</f>
        <v>1065.6</v>
      </c>
      <c r="AD20" s="16"/>
    </row>
    <row r="21" s="27" customFormat="1" customHeight="1" spans="1:30">
      <c r="A21" s="30" t="s">
        <v>83</v>
      </c>
      <c r="B21" s="31"/>
      <c r="C21" s="32"/>
      <c r="D21" s="33"/>
      <c r="E21" s="33"/>
      <c r="F21" s="33"/>
      <c r="G21" s="34"/>
      <c r="H21" s="33"/>
      <c r="I21" s="33"/>
      <c r="J21" s="33"/>
      <c r="K21" s="36">
        <f>K6+K8+K10+K16+K20</f>
        <v>271.33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>
        <f>AA6+AA8+AA10+AA16+AA20</f>
        <v>8836</v>
      </c>
      <c r="AB21" s="36">
        <f>AB6+AB8+AB10+AB16+AB20</f>
        <v>5301.6</v>
      </c>
      <c r="AC21" s="36">
        <f>AC6+AC8+AC10+AC16+AC20</f>
        <v>3534.4</v>
      </c>
      <c r="AD21" s="36"/>
    </row>
    <row r="22" customHeight="1" spans="1:30">
      <c r="A22" s="9" t="s">
        <v>84</v>
      </c>
      <c r="B22" s="12">
        <v>12</v>
      </c>
      <c r="C22" s="12" t="s">
        <v>85</v>
      </c>
      <c r="D22" s="14" t="s">
        <v>86</v>
      </c>
      <c r="E22" s="14" t="s">
        <v>87</v>
      </c>
      <c r="F22" s="14" t="s">
        <v>88</v>
      </c>
      <c r="G22" s="14" t="s">
        <v>37</v>
      </c>
      <c r="H22" s="14" t="s">
        <v>38</v>
      </c>
      <c r="I22" s="14" t="s">
        <v>39</v>
      </c>
      <c r="J22" s="14" t="s">
        <v>40</v>
      </c>
      <c r="K22" s="13">
        <v>29.15</v>
      </c>
      <c r="L22" s="13">
        <v>40</v>
      </c>
      <c r="M22" s="13">
        <v>24</v>
      </c>
      <c r="N22" s="13">
        <v>16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>
        <f t="shared" ref="AA22:AA70" si="1">AB22+AC22</f>
        <v>1166</v>
      </c>
      <c r="AB22" s="13">
        <f t="shared" ref="AB22:AB32" si="2">K22*M22</f>
        <v>699.6</v>
      </c>
      <c r="AC22" s="13">
        <f t="shared" ref="AC22:AC32" si="3">K22*N22</f>
        <v>466.4</v>
      </c>
      <c r="AD22" s="13"/>
    </row>
    <row r="23" customHeight="1" spans="1:30">
      <c r="A23" s="12" t="s">
        <v>84</v>
      </c>
      <c r="B23" s="12">
        <v>13</v>
      </c>
      <c r="C23" s="12" t="s">
        <v>89</v>
      </c>
      <c r="D23" s="14" t="s">
        <v>90</v>
      </c>
      <c r="E23" s="14" t="s">
        <v>91</v>
      </c>
      <c r="F23" s="14" t="s">
        <v>92</v>
      </c>
      <c r="G23" s="14" t="s">
        <v>37</v>
      </c>
      <c r="H23" s="14" t="s">
        <v>93</v>
      </c>
      <c r="I23" s="14" t="s">
        <v>94</v>
      </c>
      <c r="J23" s="14" t="s">
        <v>95</v>
      </c>
      <c r="K23" s="13">
        <v>17.7</v>
      </c>
      <c r="L23" s="13">
        <v>40</v>
      </c>
      <c r="M23" s="13">
        <v>24</v>
      </c>
      <c r="N23" s="13">
        <v>16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>
        <f t="shared" si="1"/>
        <v>708</v>
      </c>
      <c r="AB23" s="13">
        <f t="shared" si="2"/>
        <v>424.8</v>
      </c>
      <c r="AC23" s="13">
        <f t="shared" si="3"/>
        <v>283.2</v>
      </c>
      <c r="AD23" s="13"/>
    </row>
    <row r="24" customHeight="1" spans="1:30">
      <c r="A24" s="12" t="s">
        <v>84</v>
      </c>
      <c r="B24" s="12">
        <v>14</v>
      </c>
      <c r="C24" s="12" t="s">
        <v>96</v>
      </c>
      <c r="D24" s="14" t="s">
        <v>97</v>
      </c>
      <c r="E24" s="14" t="s">
        <v>98</v>
      </c>
      <c r="F24" s="14" t="s">
        <v>99</v>
      </c>
      <c r="G24" s="14" t="s">
        <v>37</v>
      </c>
      <c r="H24" s="14" t="s">
        <v>38</v>
      </c>
      <c r="I24" s="14" t="s">
        <v>39</v>
      </c>
      <c r="J24" s="14" t="s">
        <v>40</v>
      </c>
      <c r="K24" s="13">
        <v>23.72</v>
      </c>
      <c r="L24" s="13">
        <v>40</v>
      </c>
      <c r="M24" s="13">
        <v>24</v>
      </c>
      <c r="N24" s="13">
        <v>16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>
        <f t="shared" si="1"/>
        <v>948.8</v>
      </c>
      <c r="AB24" s="13">
        <f t="shared" si="2"/>
        <v>569.28</v>
      </c>
      <c r="AC24" s="13">
        <f t="shared" si="3"/>
        <v>379.52</v>
      </c>
      <c r="AD24" s="13"/>
    </row>
    <row r="25" customHeight="1" spans="1:30">
      <c r="A25" s="12" t="s">
        <v>84</v>
      </c>
      <c r="B25" s="12">
        <v>15</v>
      </c>
      <c r="C25" s="12" t="s">
        <v>93</v>
      </c>
      <c r="D25" s="14" t="s">
        <v>94</v>
      </c>
      <c r="E25" s="14" t="s">
        <v>100</v>
      </c>
      <c r="F25" s="14" t="s">
        <v>95</v>
      </c>
      <c r="G25" s="14" t="s">
        <v>37</v>
      </c>
      <c r="H25" s="14" t="s">
        <v>93</v>
      </c>
      <c r="I25" s="14" t="s">
        <v>94</v>
      </c>
      <c r="J25" s="14" t="s">
        <v>95</v>
      </c>
      <c r="K25" s="13">
        <v>29.16</v>
      </c>
      <c r="L25" s="13">
        <v>40</v>
      </c>
      <c r="M25" s="13">
        <v>24</v>
      </c>
      <c r="N25" s="13">
        <v>16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>
        <f t="shared" si="1"/>
        <v>1166.4</v>
      </c>
      <c r="AB25" s="13">
        <f t="shared" si="2"/>
        <v>699.84</v>
      </c>
      <c r="AC25" s="13">
        <f t="shared" si="3"/>
        <v>466.56</v>
      </c>
      <c r="AD25" s="13"/>
    </row>
    <row r="26" customHeight="1" spans="1:30">
      <c r="A26" s="12" t="s">
        <v>84</v>
      </c>
      <c r="B26" s="12">
        <v>16</v>
      </c>
      <c r="C26" s="12" t="s">
        <v>101</v>
      </c>
      <c r="D26" s="14" t="s">
        <v>102</v>
      </c>
      <c r="E26" s="14" t="s">
        <v>103</v>
      </c>
      <c r="F26" s="14" t="s">
        <v>104</v>
      </c>
      <c r="G26" s="14" t="s">
        <v>37</v>
      </c>
      <c r="H26" s="14" t="s">
        <v>93</v>
      </c>
      <c r="I26" s="14" t="s">
        <v>94</v>
      </c>
      <c r="J26" s="14" t="s">
        <v>95</v>
      </c>
      <c r="K26" s="13">
        <v>48.8</v>
      </c>
      <c r="L26" s="13">
        <v>10</v>
      </c>
      <c r="M26" s="13">
        <v>6</v>
      </c>
      <c r="N26" s="13">
        <v>4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>
        <f t="shared" si="1"/>
        <v>488</v>
      </c>
      <c r="AB26" s="13">
        <f t="shared" si="2"/>
        <v>292.8</v>
      </c>
      <c r="AC26" s="13">
        <f t="shared" si="3"/>
        <v>195.2</v>
      </c>
      <c r="AD26" s="13"/>
    </row>
    <row r="27" customHeight="1" spans="1:30">
      <c r="A27" s="12" t="s">
        <v>84</v>
      </c>
      <c r="B27" s="12">
        <v>17</v>
      </c>
      <c r="C27" s="12" t="s">
        <v>105</v>
      </c>
      <c r="D27" s="14" t="s">
        <v>106</v>
      </c>
      <c r="E27" s="14" t="s">
        <v>107</v>
      </c>
      <c r="F27" s="14" t="s">
        <v>108</v>
      </c>
      <c r="G27" s="14" t="s">
        <v>37</v>
      </c>
      <c r="H27" s="14" t="s">
        <v>93</v>
      </c>
      <c r="I27" s="14" t="s">
        <v>94</v>
      </c>
      <c r="J27" s="14" t="s">
        <v>95</v>
      </c>
      <c r="K27" s="13">
        <v>28.2</v>
      </c>
      <c r="L27" s="13">
        <v>40</v>
      </c>
      <c r="M27" s="13">
        <v>24</v>
      </c>
      <c r="N27" s="13">
        <v>16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>
        <f t="shared" si="1"/>
        <v>1128</v>
      </c>
      <c r="AB27" s="13">
        <f t="shared" si="2"/>
        <v>676.8</v>
      </c>
      <c r="AC27" s="13">
        <f t="shared" si="3"/>
        <v>451.2</v>
      </c>
      <c r="AD27" s="13"/>
    </row>
    <row r="28" customHeight="1" spans="1:30">
      <c r="A28" s="12" t="s">
        <v>84</v>
      </c>
      <c r="B28" s="12">
        <v>18</v>
      </c>
      <c r="C28" s="12" t="s">
        <v>109</v>
      </c>
      <c r="D28" s="14" t="s">
        <v>110</v>
      </c>
      <c r="E28" s="14" t="s">
        <v>111</v>
      </c>
      <c r="F28" s="14" t="s">
        <v>112</v>
      </c>
      <c r="G28" s="14" t="s">
        <v>37</v>
      </c>
      <c r="H28" s="14" t="s">
        <v>93</v>
      </c>
      <c r="I28" s="14" t="s">
        <v>94</v>
      </c>
      <c r="J28" s="14" t="s">
        <v>95</v>
      </c>
      <c r="K28" s="13">
        <v>50.12</v>
      </c>
      <c r="L28" s="13">
        <v>10</v>
      </c>
      <c r="M28" s="13">
        <v>6</v>
      </c>
      <c r="N28" s="13">
        <v>4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>
        <f t="shared" si="1"/>
        <v>501.2</v>
      </c>
      <c r="AB28" s="13">
        <f t="shared" si="2"/>
        <v>300.72</v>
      </c>
      <c r="AC28" s="13">
        <f t="shared" si="3"/>
        <v>200.48</v>
      </c>
      <c r="AD28" s="13"/>
    </row>
    <row r="29" customHeight="1" spans="1:30">
      <c r="A29" s="12" t="s">
        <v>84</v>
      </c>
      <c r="B29" s="12">
        <v>19</v>
      </c>
      <c r="C29" s="12" t="s">
        <v>113</v>
      </c>
      <c r="D29" s="14" t="s">
        <v>114</v>
      </c>
      <c r="E29" s="14" t="s">
        <v>115</v>
      </c>
      <c r="F29" s="14" t="s">
        <v>116</v>
      </c>
      <c r="G29" s="14" t="s">
        <v>37</v>
      </c>
      <c r="H29" s="14" t="s">
        <v>93</v>
      </c>
      <c r="I29" s="14" t="s">
        <v>94</v>
      </c>
      <c r="J29" s="14" t="s">
        <v>95</v>
      </c>
      <c r="K29" s="13">
        <v>28.35</v>
      </c>
      <c r="L29" s="13">
        <v>40</v>
      </c>
      <c r="M29" s="13">
        <v>24</v>
      </c>
      <c r="N29" s="13">
        <v>16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>
        <f t="shared" si="1"/>
        <v>1134</v>
      </c>
      <c r="AB29" s="13">
        <f t="shared" si="2"/>
        <v>680.4</v>
      </c>
      <c r="AC29" s="13">
        <f t="shared" si="3"/>
        <v>453.6</v>
      </c>
      <c r="AD29" s="13"/>
    </row>
    <row r="30" customHeight="1" spans="1:30">
      <c r="A30" s="12" t="s">
        <v>84</v>
      </c>
      <c r="B30" s="12">
        <v>20</v>
      </c>
      <c r="C30" s="12" t="s">
        <v>117</v>
      </c>
      <c r="D30" s="14" t="s">
        <v>118</v>
      </c>
      <c r="E30" s="14" t="s">
        <v>119</v>
      </c>
      <c r="F30" s="14" t="s">
        <v>120</v>
      </c>
      <c r="G30" s="14" t="s">
        <v>37</v>
      </c>
      <c r="H30" s="14" t="s">
        <v>93</v>
      </c>
      <c r="I30" s="14" t="s">
        <v>94</v>
      </c>
      <c r="J30" s="14" t="s">
        <v>95</v>
      </c>
      <c r="K30" s="13">
        <v>27.64</v>
      </c>
      <c r="L30" s="13">
        <v>40</v>
      </c>
      <c r="M30" s="13">
        <v>24</v>
      </c>
      <c r="N30" s="13">
        <v>16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>
        <f t="shared" si="1"/>
        <v>1105.6</v>
      </c>
      <c r="AB30" s="13">
        <f t="shared" si="2"/>
        <v>663.36</v>
      </c>
      <c r="AC30" s="13">
        <f t="shared" si="3"/>
        <v>442.24</v>
      </c>
      <c r="AD30" s="13"/>
    </row>
    <row r="31" customHeight="1" spans="1:30">
      <c r="A31" s="12" t="s">
        <v>84</v>
      </c>
      <c r="B31" s="12">
        <v>21</v>
      </c>
      <c r="C31" s="12" t="s">
        <v>121</v>
      </c>
      <c r="D31" s="14" t="s">
        <v>122</v>
      </c>
      <c r="E31" s="14" t="s">
        <v>123</v>
      </c>
      <c r="F31" s="14" t="s">
        <v>124</v>
      </c>
      <c r="G31" s="14" t="s">
        <v>37</v>
      </c>
      <c r="H31" s="14" t="s">
        <v>38</v>
      </c>
      <c r="I31" s="14" t="s">
        <v>39</v>
      </c>
      <c r="J31" s="14" t="s">
        <v>40</v>
      </c>
      <c r="K31" s="13">
        <v>9.7</v>
      </c>
      <c r="L31" s="13">
        <v>40</v>
      </c>
      <c r="M31" s="13">
        <v>24</v>
      </c>
      <c r="N31" s="13">
        <v>16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>
        <f t="shared" si="1"/>
        <v>388</v>
      </c>
      <c r="AB31" s="13">
        <f t="shared" si="2"/>
        <v>232.8</v>
      </c>
      <c r="AC31" s="13">
        <f t="shared" si="3"/>
        <v>155.2</v>
      </c>
      <c r="AD31" s="13"/>
    </row>
    <row r="32" customHeight="1" spans="1:30">
      <c r="A32" s="12" t="s">
        <v>84</v>
      </c>
      <c r="B32" s="12">
        <v>22</v>
      </c>
      <c r="C32" s="12" t="s">
        <v>125</v>
      </c>
      <c r="D32" s="14" t="s">
        <v>126</v>
      </c>
      <c r="E32" s="14" t="s">
        <v>127</v>
      </c>
      <c r="F32" s="14" t="s">
        <v>128</v>
      </c>
      <c r="G32" s="14" t="s">
        <v>37</v>
      </c>
      <c r="H32" s="14" t="s">
        <v>38</v>
      </c>
      <c r="I32" s="14" t="s">
        <v>39</v>
      </c>
      <c r="J32" s="14" t="s">
        <v>40</v>
      </c>
      <c r="K32" s="13">
        <v>23.67</v>
      </c>
      <c r="L32" s="13">
        <v>40</v>
      </c>
      <c r="M32" s="13">
        <v>24</v>
      </c>
      <c r="N32" s="13">
        <v>16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13">
        <f t="shared" si="1"/>
        <v>946.8</v>
      </c>
      <c r="AB32" s="13">
        <f t="shared" si="2"/>
        <v>568.08</v>
      </c>
      <c r="AC32" s="13">
        <f t="shared" si="3"/>
        <v>378.72</v>
      </c>
      <c r="AD32" s="23"/>
    </row>
    <row r="33" customHeight="1" spans="1:30">
      <c r="A33" s="21" t="s">
        <v>41</v>
      </c>
      <c r="B33" s="12"/>
      <c r="C33" s="21"/>
      <c r="D33" s="17"/>
      <c r="E33" s="17"/>
      <c r="F33" s="17"/>
      <c r="G33" s="14"/>
      <c r="H33" s="17"/>
      <c r="I33" s="17"/>
      <c r="J33" s="17"/>
      <c r="K33" s="16">
        <f>SUM(K22:K32)</f>
        <v>316.21</v>
      </c>
      <c r="L33" s="13"/>
      <c r="M33" s="13"/>
      <c r="N33" s="13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f t="shared" si="1"/>
        <v>9680.8</v>
      </c>
      <c r="AB33" s="16">
        <f>SUM(AB22:AB32)</f>
        <v>5808.48</v>
      </c>
      <c r="AC33" s="16">
        <f>SUM(AC22:AC32)</f>
        <v>3872.32</v>
      </c>
      <c r="AD33" s="16"/>
    </row>
    <row r="34" customHeight="1" spans="1:30">
      <c r="A34" s="12" t="s">
        <v>129</v>
      </c>
      <c r="B34" s="12">
        <v>23</v>
      </c>
      <c r="C34" s="12" t="s">
        <v>130</v>
      </c>
      <c r="D34" s="14" t="s">
        <v>131</v>
      </c>
      <c r="E34" s="14" t="s">
        <v>132</v>
      </c>
      <c r="F34" s="14" t="s">
        <v>133</v>
      </c>
      <c r="G34" s="14" t="s">
        <v>37</v>
      </c>
      <c r="H34" s="14" t="s">
        <v>134</v>
      </c>
      <c r="I34" s="14" t="s">
        <v>135</v>
      </c>
      <c r="J34" s="14" t="s">
        <v>136</v>
      </c>
      <c r="K34" s="13">
        <v>26</v>
      </c>
      <c r="L34" s="13">
        <v>40</v>
      </c>
      <c r="M34" s="13">
        <v>24</v>
      </c>
      <c r="N34" s="13">
        <v>16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>
        <f t="shared" si="1"/>
        <v>1040</v>
      </c>
      <c r="AB34" s="13">
        <f t="shared" ref="AB34:AB37" si="4">K34*M34</f>
        <v>624</v>
      </c>
      <c r="AC34" s="13">
        <f t="shared" ref="AC34:AC37" si="5">K34*N34</f>
        <v>416</v>
      </c>
      <c r="AD34" s="13"/>
    </row>
    <row r="35" customHeight="1" spans="1:30">
      <c r="A35" s="12" t="s">
        <v>129</v>
      </c>
      <c r="B35" s="12">
        <v>24</v>
      </c>
      <c r="C35" s="12" t="s">
        <v>137</v>
      </c>
      <c r="D35" s="14" t="s">
        <v>138</v>
      </c>
      <c r="E35" s="14" t="s">
        <v>139</v>
      </c>
      <c r="F35" s="14" t="s">
        <v>140</v>
      </c>
      <c r="G35" s="14" t="s">
        <v>37</v>
      </c>
      <c r="H35" s="14" t="s">
        <v>134</v>
      </c>
      <c r="I35" s="14" t="s">
        <v>135</v>
      </c>
      <c r="J35" s="14" t="s">
        <v>136</v>
      </c>
      <c r="K35" s="13">
        <v>23.95</v>
      </c>
      <c r="L35" s="13">
        <v>40</v>
      </c>
      <c r="M35" s="13">
        <v>24</v>
      </c>
      <c r="N35" s="13">
        <v>16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>
        <f t="shared" si="1"/>
        <v>958</v>
      </c>
      <c r="AB35" s="13">
        <f t="shared" si="4"/>
        <v>574.8</v>
      </c>
      <c r="AC35" s="13">
        <f t="shared" si="5"/>
        <v>383.2</v>
      </c>
      <c r="AD35" s="13"/>
    </row>
    <row r="36" customHeight="1" spans="1:30">
      <c r="A36" s="12" t="s">
        <v>129</v>
      </c>
      <c r="B36" s="12">
        <v>25</v>
      </c>
      <c r="C36" s="12" t="s">
        <v>141</v>
      </c>
      <c r="D36" s="14" t="s">
        <v>142</v>
      </c>
      <c r="E36" s="14" t="s">
        <v>143</v>
      </c>
      <c r="F36" s="14" t="s">
        <v>144</v>
      </c>
      <c r="G36" s="14" t="s">
        <v>37</v>
      </c>
      <c r="H36" s="14" t="s">
        <v>134</v>
      </c>
      <c r="I36" s="14" t="s">
        <v>135</v>
      </c>
      <c r="J36" s="14" t="s">
        <v>136</v>
      </c>
      <c r="K36" s="13">
        <v>66.25</v>
      </c>
      <c r="L36" s="13">
        <v>10</v>
      </c>
      <c r="M36" s="13">
        <v>6</v>
      </c>
      <c r="N36" s="13">
        <v>4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f t="shared" si="1"/>
        <v>662.5</v>
      </c>
      <c r="AB36" s="13">
        <f t="shared" si="4"/>
        <v>397.5</v>
      </c>
      <c r="AC36" s="13">
        <f t="shared" si="5"/>
        <v>265</v>
      </c>
      <c r="AD36" s="13"/>
    </row>
    <row r="37" customHeight="1" spans="1:30">
      <c r="A37" s="12" t="s">
        <v>129</v>
      </c>
      <c r="B37" s="12">
        <v>26</v>
      </c>
      <c r="C37" s="12" t="s">
        <v>145</v>
      </c>
      <c r="D37" s="14" t="s">
        <v>146</v>
      </c>
      <c r="E37" s="14" t="s">
        <v>147</v>
      </c>
      <c r="F37" s="14" t="s">
        <v>148</v>
      </c>
      <c r="G37" s="14" t="s">
        <v>37</v>
      </c>
      <c r="H37" s="14" t="s">
        <v>134</v>
      </c>
      <c r="I37" s="14" t="s">
        <v>135</v>
      </c>
      <c r="J37" s="14" t="s">
        <v>136</v>
      </c>
      <c r="K37" s="13">
        <v>29.99</v>
      </c>
      <c r="L37" s="13">
        <v>40</v>
      </c>
      <c r="M37" s="13">
        <v>24</v>
      </c>
      <c r="N37" s="13">
        <v>16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>
        <f t="shared" si="1"/>
        <v>1199.6</v>
      </c>
      <c r="AB37" s="13">
        <f t="shared" si="4"/>
        <v>719.76</v>
      </c>
      <c r="AC37" s="13">
        <f t="shared" si="5"/>
        <v>479.84</v>
      </c>
      <c r="AD37" s="13"/>
    </row>
    <row r="38" customHeight="1" spans="1:30">
      <c r="A38" s="21" t="s">
        <v>41</v>
      </c>
      <c r="B38" s="12"/>
      <c r="C38" s="21"/>
      <c r="D38" s="17"/>
      <c r="E38" s="17"/>
      <c r="F38" s="17"/>
      <c r="G38" s="14"/>
      <c r="H38" s="17"/>
      <c r="I38" s="17"/>
      <c r="J38" s="17"/>
      <c r="K38" s="16">
        <f>SUM(K34:K37)</f>
        <v>146.19</v>
      </c>
      <c r="L38" s="13"/>
      <c r="M38" s="13"/>
      <c r="N38" s="13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>
        <f t="shared" si="1"/>
        <v>3860.1</v>
      </c>
      <c r="AB38" s="16">
        <f>SUM(AB34:AB37)</f>
        <v>2316.06</v>
      </c>
      <c r="AC38" s="16">
        <f>SUM(AC34:AC37)</f>
        <v>1544.04</v>
      </c>
      <c r="AD38" s="16"/>
    </row>
    <row r="39" customHeight="1" spans="1:30">
      <c r="A39" s="12" t="s">
        <v>149</v>
      </c>
      <c r="B39" s="12">
        <v>27</v>
      </c>
      <c r="C39" s="12" t="s">
        <v>150</v>
      </c>
      <c r="D39" s="14" t="s">
        <v>151</v>
      </c>
      <c r="E39" s="14" t="s">
        <v>152</v>
      </c>
      <c r="F39" s="14" t="s">
        <v>153</v>
      </c>
      <c r="G39" s="14" t="s">
        <v>37</v>
      </c>
      <c r="H39" s="14" t="s">
        <v>93</v>
      </c>
      <c r="I39" s="14" t="s">
        <v>94</v>
      </c>
      <c r="J39" s="14" t="s">
        <v>95</v>
      </c>
      <c r="K39" s="13">
        <v>27</v>
      </c>
      <c r="L39" s="13">
        <v>40</v>
      </c>
      <c r="M39" s="13">
        <v>24</v>
      </c>
      <c r="N39" s="13">
        <v>16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>
        <f t="shared" si="1"/>
        <v>1080</v>
      </c>
      <c r="AB39" s="13">
        <f t="shared" ref="AB39:AB41" si="6">K39*M39</f>
        <v>648</v>
      </c>
      <c r="AC39" s="13">
        <f t="shared" ref="AC39:AC41" si="7">K39*N39</f>
        <v>432</v>
      </c>
      <c r="AD39" s="13"/>
    </row>
    <row r="40" customHeight="1" spans="1:30">
      <c r="A40" s="12" t="s">
        <v>149</v>
      </c>
      <c r="B40" s="12">
        <v>28</v>
      </c>
      <c r="C40" s="12" t="s">
        <v>154</v>
      </c>
      <c r="D40" s="14" t="s">
        <v>155</v>
      </c>
      <c r="E40" s="14" t="s">
        <v>156</v>
      </c>
      <c r="F40" s="14" t="s">
        <v>157</v>
      </c>
      <c r="G40" s="14" t="s">
        <v>37</v>
      </c>
      <c r="H40" s="14" t="s">
        <v>38</v>
      </c>
      <c r="I40" s="14" t="s">
        <v>39</v>
      </c>
      <c r="J40" s="14" t="s">
        <v>40</v>
      </c>
      <c r="K40" s="23">
        <v>16.11</v>
      </c>
      <c r="L40" s="13">
        <v>40</v>
      </c>
      <c r="M40" s="13">
        <v>24</v>
      </c>
      <c r="N40" s="13">
        <v>16</v>
      </c>
      <c r="O40" s="23"/>
      <c r="P40" s="23"/>
      <c r="Q40" s="23"/>
      <c r="R40" s="23"/>
      <c r="S40" s="13"/>
      <c r="T40" s="23"/>
      <c r="U40" s="23"/>
      <c r="V40" s="23"/>
      <c r="W40" s="23"/>
      <c r="X40" s="23"/>
      <c r="Y40" s="23"/>
      <c r="Z40" s="23"/>
      <c r="AA40" s="13">
        <f t="shared" si="1"/>
        <v>644.4</v>
      </c>
      <c r="AB40" s="13">
        <f t="shared" si="6"/>
        <v>386.64</v>
      </c>
      <c r="AC40" s="13">
        <f t="shared" si="7"/>
        <v>257.76</v>
      </c>
      <c r="AD40" s="23"/>
    </row>
    <row r="41" customHeight="1" spans="1:30">
      <c r="A41" s="12" t="s">
        <v>149</v>
      </c>
      <c r="B41" s="12">
        <v>29</v>
      </c>
      <c r="C41" s="12" t="s">
        <v>158</v>
      </c>
      <c r="D41" s="14" t="s">
        <v>159</v>
      </c>
      <c r="E41" s="14" t="s">
        <v>160</v>
      </c>
      <c r="F41" s="14" t="s">
        <v>161</v>
      </c>
      <c r="G41" s="14" t="s">
        <v>37</v>
      </c>
      <c r="H41" s="14" t="s">
        <v>93</v>
      </c>
      <c r="I41" s="14" t="s">
        <v>94</v>
      </c>
      <c r="J41" s="14" t="s">
        <v>95</v>
      </c>
      <c r="K41" s="23">
        <v>26.18</v>
      </c>
      <c r="L41" s="13">
        <v>40</v>
      </c>
      <c r="M41" s="13">
        <v>24</v>
      </c>
      <c r="N41" s="13">
        <v>16</v>
      </c>
      <c r="O41" s="23"/>
      <c r="P41" s="23"/>
      <c r="Q41" s="23"/>
      <c r="R41" s="23"/>
      <c r="S41" s="13"/>
      <c r="T41" s="23"/>
      <c r="U41" s="23"/>
      <c r="V41" s="23"/>
      <c r="W41" s="23"/>
      <c r="X41" s="23"/>
      <c r="Y41" s="23"/>
      <c r="Z41" s="23"/>
      <c r="AA41" s="13">
        <f t="shared" si="1"/>
        <v>1047.2</v>
      </c>
      <c r="AB41" s="13">
        <f t="shared" si="6"/>
        <v>628.32</v>
      </c>
      <c r="AC41" s="13">
        <f t="shared" si="7"/>
        <v>418.88</v>
      </c>
      <c r="AD41" s="23"/>
    </row>
    <row r="42" customHeight="1" spans="1:30">
      <c r="A42" s="21" t="s">
        <v>41</v>
      </c>
      <c r="B42" s="12"/>
      <c r="C42" s="21"/>
      <c r="D42" s="17"/>
      <c r="E42" s="17"/>
      <c r="F42" s="17"/>
      <c r="G42" s="14"/>
      <c r="H42" s="17"/>
      <c r="I42" s="17"/>
      <c r="J42" s="17"/>
      <c r="K42" s="16">
        <f>SUM(K39:K41)</f>
        <v>69.29</v>
      </c>
      <c r="L42" s="13"/>
      <c r="M42" s="13"/>
      <c r="N42" s="13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>
        <f t="shared" si="1"/>
        <v>2771.6</v>
      </c>
      <c r="AB42" s="16">
        <f>SUM(AB39:AB41)</f>
        <v>1662.96</v>
      </c>
      <c r="AC42" s="16">
        <f>SUM(AC39:AC41)</f>
        <v>1108.64</v>
      </c>
      <c r="AD42" s="16"/>
    </row>
    <row r="43" customHeight="1" spans="1:30">
      <c r="A43" s="12" t="s">
        <v>162</v>
      </c>
      <c r="B43" s="12">
        <v>30</v>
      </c>
      <c r="C43" s="12" t="s">
        <v>163</v>
      </c>
      <c r="D43" s="14" t="s">
        <v>164</v>
      </c>
      <c r="E43" s="14" t="s">
        <v>165</v>
      </c>
      <c r="F43" s="14" t="s">
        <v>166</v>
      </c>
      <c r="G43" s="14" t="s">
        <v>37</v>
      </c>
      <c r="H43" s="14" t="s">
        <v>93</v>
      </c>
      <c r="I43" s="14" t="s">
        <v>94</v>
      </c>
      <c r="J43" s="14" t="s">
        <v>95</v>
      </c>
      <c r="K43" s="13">
        <v>29.75</v>
      </c>
      <c r="L43" s="13">
        <v>40</v>
      </c>
      <c r="M43" s="13">
        <v>24</v>
      </c>
      <c r="N43" s="13">
        <v>16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>
        <f t="shared" si="1"/>
        <v>1190</v>
      </c>
      <c r="AB43" s="13">
        <f t="shared" ref="AB43:AB48" si="8">K43*M43</f>
        <v>714</v>
      </c>
      <c r="AC43" s="13">
        <f t="shared" ref="AC43:AC48" si="9">K43*N43</f>
        <v>476</v>
      </c>
      <c r="AD43" s="13"/>
    </row>
    <row r="44" customHeight="1" spans="1:30">
      <c r="A44" s="21" t="s">
        <v>41</v>
      </c>
      <c r="B44" s="12"/>
      <c r="C44" s="21"/>
      <c r="D44" s="17"/>
      <c r="E44" s="17"/>
      <c r="F44" s="17"/>
      <c r="G44" s="14"/>
      <c r="H44" s="17"/>
      <c r="I44" s="17"/>
      <c r="J44" s="17"/>
      <c r="K44" s="16">
        <f>K43</f>
        <v>29.75</v>
      </c>
      <c r="L44" s="13"/>
      <c r="M44" s="13"/>
      <c r="N44" s="13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>
        <f t="shared" si="1"/>
        <v>1190</v>
      </c>
      <c r="AB44" s="16">
        <f>SUM(AB43:AB43)</f>
        <v>714</v>
      </c>
      <c r="AC44" s="16">
        <f>SUM(AC43:AC43)</f>
        <v>476</v>
      </c>
      <c r="AD44" s="16"/>
    </row>
    <row r="45" customHeight="1" spans="1:30">
      <c r="A45" s="18" t="s">
        <v>167</v>
      </c>
      <c r="B45" s="19"/>
      <c r="C45" s="20"/>
      <c r="D45" s="17"/>
      <c r="E45" s="17"/>
      <c r="F45" s="17"/>
      <c r="G45" s="14"/>
      <c r="H45" s="17"/>
      <c r="I45" s="17"/>
      <c r="J45" s="17"/>
      <c r="K45" s="16">
        <f>K33+K38+K42+K44</f>
        <v>561.44</v>
      </c>
      <c r="L45" s="13"/>
      <c r="M45" s="13"/>
      <c r="N45" s="13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>
        <f t="shared" si="1"/>
        <v>17502.5</v>
      </c>
      <c r="AB45" s="16">
        <f>AB33+AB38+AB42+AB44</f>
        <v>10501.5</v>
      </c>
      <c r="AC45" s="16">
        <f>AC33+AC38+AC42+AC44</f>
        <v>7001</v>
      </c>
      <c r="AD45" s="16"/>
    </row>
    <row r="46" customHeight="1" spans="1:30">
      <c r="A46" s="11" t="s">
        <v>168</v>
      </c>
      <c r="B46" s="12">
        <v>31</v>
      </c>
      <c r="C46" s="13" t="s">
        <v>169</v>
      </c>
      <c r="D46" s="14" t="s">
        <v>170</v>
      </c>
      <c r="E46" s="14" t="s">
        <v>171</v>
      </c>
      <c r="F46" s="14" t="s">
        <v>172</v>
      </c>
      <c r="G46" s="14" t="s">
        <v>37</v>
      </c>
      <c r="H46" s="14" t="s">
        <v>38</v>
      </c>
      <c r="I46" s="14" t="s">
        <v>39</v>
      </c>
      <c r="J46" s="14" t="s">
        <v>40</v>
      </c>
      <c r="K46" s="13">
        <v>29.73</v>
      </c>
      <c r="L46" s="13">
        <v>40</v>
      </c>
      <c r="M46" s="13">
        <v>24</v>
      </c>
      <c r="N46" s="13">
        <v>16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>
        <f t="shared" si="1"/>
        <v>1189.2</v>
      </c>
      <c r="AB46" s="13">
        <f t="shared" si="8"/>
        <v>713.52</v>
      </c>
      <c r="AC46" s="13">
        <f t="shared" si="9"/>
        <v>475.68</v>
      </c>
      <c r="AD46" s="13"/>
    </row>
    <row r="47" customHeight="1" spans="1:30">
      <c r="A47" s="11" t="s">
        <v>168</v>
      </c>
      <c r="B47" s="12">
        <v>32</v>
      </c>
      <c r="C47" s="13" t="s">
        <v>173</v>
      </c>
      <c r="D47" s="14" t="s">
        <v>174</v>
      </c>
      <c r="E47" s="14" t="s">
        <v>175</v>
      </c>
      <c r="F47" s="14" t="s">
        <v>176</v>
      </c>
      <c r="G47" s="14" t="s">
        <v>37</v>
      </c>
      <c r="H47" s="14" t="s">
        <v>38</v>
      </c>
      <c r="I47" s="14" t="s">
        <v>39</v>
      </c>
      <c r="J47" s="14" t="s">
        <v>40</v>
      </c>
      <c r="K47" s="13">
        <v>28.69</v>
      </c>
      <c r="L47" s="13">
        <v>40</v>
      </c>
      <c r="M47" s="13">
        <v>24</v>
      </c>
      <c r="N47" s="13">
        <v>16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>
        <f t="shared" si="1"/>
        <v>1147.6</v>
      </c>
      <c r="AB47" s="13">
        <f t="shared" si="8"/>
        <v>688.56</v>
      </c>
      <c r="AC47" s="13">
        <f t="shared" si="9"/>
        <v>459.04</v>
      </c>
      <c r="AD47" s="13"/>
    </row>
    <row r="48" customHeight="1" spans="1:30">
      <c r="A48" s="11" t="s">
        <v>168</v>
      </c>
      <c r="B48" s="12">
        <v>33</v>
      </c>
      <c r="C48" s="13" t="s">
        <v>177</v>
      </c>
      <c r="D48" s="14" t="s">
        <v>178</v>
      </c>
      <c r="E48" s="14" t="s">
        <v>179</v>
      </c>
      <c r="F48" s="14" t="s">
        <v>180</v>
      </c>
      <c r="G48" s="14" t="s">
        <v>37</v>
      </c>
      <c r="H48" s="14" t="s">
        <v>38</v>
      </c>
      <c r="I48" s="14" t="s">
        <v>39</v>
      </c>
      <c r="J48" s="14" t="s">
        <v>40</v>
      </c>
      <c r="K48" s="13">
        <v>21.17</v>
      </c>
      <c r="L48" s="13">
        <v>40</v>
      </c>
      <c r="M48" s="13">
        <v>24</v>
      </c>
      <c r="N48" s="13">
        <v>16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>
        <f t="shared" si="1"/>
        <v>846.8</v>
      </c>
      <c r="AB48" s="13">
        <f t="shared" si="8"/>
        <v>508.08</v>
      </c>
      <c r="AC48" s="13">
        <f t="shared" si="9"/>
        <v>338.72</v>
      </c>
      <c r="AD48" s="13"/>
    </row>
    <row r="49" customHeight="1" spans="1:30">
      <c r="A49" s="35" t="s">
        <v>181</v>
      </c>
      <c r="B49" s="21"/>
      <c r="C49" s="35"/>
      <c r="D49" s="17"/>
      <c r="E49" s="17"/>
      <c r="F49" s="17"/>
      <c r="G49" s="17"/>
      <c r="H49" s="17"/>
      <c r="I49" s="17"/>
      <c r="J49" s="17"/>
      <c r="K49" s="16">
        <f>SUM(K46:K48)</f>
        <v>79.59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>
        <f t="shared" si="1"/>
        <v>3183.6</v>
      </c>
      <c r="AB49" s="16">
        <f>SUM(AB46:AB48)</f>
        <v>1910.16</v>
      </c>
      <c r="AC49" s="16">
        <f>SUM(AC46:AC48)</f>
        <v>1273.44</v>
      </c>
      <c r="AD49" s="16"/>
    </row>
    <row r="50" customHeight="1" spans="1:30">
      <c r="A50" s="11" t="s">
        <v>182</v>
      </c>
      <c r="B50" s="12">
        <v>34</v>
      </c>
      <c r="C50" s="13" t="s">
        <v>183</v>
      </c>
      <c r="D50" s="14" t="s">
        <v>184</v>
      </c>
      <c r="E50" s="14" t="s">
        <v>185</v>
      </c>
      <c r="F50" s="14" t="s">
        <v>186</v>
      </c>
      <c r="G50" s="14" t="s">
        <v>37</v>
      </c>
      <c r="H50" s="14" t="s">
        <v>38</v>
      </c>
      <c r="I50" s="14" t="s">
        <v>39</v>
      </c>
      <c r="J50" s="14" t="s">
        <v>40</v>
      </c>
      <c r="K50" s="13">
        <v>17.18</v>
      </c>
      <c r="L50" s="13">
        <v>40</v>
      </c>
      <c r="M50" s="13">
        <v>24</v>
      </c>
      <c r="N50" s="13">
        <v>16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>
        <f t="shared" si="1"/>
        <v>687.2</v>
      </c>
      <c r="AB50" s="13">
        <f t="shared" ref="AB50:AB54" si="10">K50*M50</f>
        <v>412.32</v>
      </c>
      <c r="AC50" s="13">
        <f t="shared" ref="AC50:AC54" si="11">K50*N50</f>
        <v>274.88</v>
      </c>
      <c r="AD50" s="13"/>
    </row>
    <row r="51" customHeight="1" spans="1:30">
      <c r="A51" s="13" t="s">
        <v>182</v>
      </c>
      <c r="B51" s="12">
        <v>35</v>
      </c>
      <c r="C51" s="13" t="s">
        <v>187</v>
      </c>
      <c r="D51" s="14" t="s">
        <v>188</v>
      </c>
      <c r="E51" s="14" t="s">
        <v>189</v>
      </c>
      <c r="F51" s="14" t="s">
        <v>190</v>
      </c>
      <c r="G51" s="14" t="s">
        <v>37</v>
      </c>
      <c r="H51" s="14" t="s">
        <v>38</v>
      </c>
      <c r="I51" s="14" t="s">
        <v>39</v>
      </c>
      <c r="J51" s="14" t="s">
        <v>40</v>
      </c>
      <c r="K51" s="13">
        <v>45</v>
      </c>
      <c r="L51" s="13">
        <v>10</v>
      </c>
      <c r="M51" s="13">
        <v>6</v>
      </c>
      <c r="N51" s="13">
        <v>4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>
        <f t="shared" si="1"/>
        <v>450</v>
      </c>
      <c r="AB51" s="13">
        <f t="shared" si="10"/>
        <v>270</v>
      </c>
      <c r="AC51" s="13">
        <f t="shared" si="11"/>
        <v>180</v>
      </c>
      <c r="AD51" s="13"/>
    </row>
    <row r="52" customHeight="1" spans="1:30">
      <c r="A52" s="13" t="s">
        <v>182</v>
      </c>
      <c r="B52" s="12">
        <v>36</v>
      </c>
      <c r="C52" s="13" t="s">
        <v>191</v>
      </c>
      <c r="D52" s="14" t="s">
        <v>192</v>
      </c>
      <c r="E52" s="14" t="s">
        <v>193</v>
      </c>
      <c r="F52" s="14" t="s">
        <v>194</v>
      </c>
      <c r="G52" s="14" t="s">
        <v>37</v>
      </c>
      <c r="H52" s="14" t="s">
        <v>38</v>
      </c>
      <c r="I52" s="14" t="s">
        <v>39</v>
      </c>
      <c r="J52" s="14" t="s">
        <v>40</v>
      </c>
      <c r="K52" s="13">
        <v>20</v>
      </c>
      <c r="L52" s="13">
        <v>40</v>
      </c>
      <c r="M52" s="13">
        <v>24</v>
      </c>
      <c r="N52" s="13">
        <v>16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>
        <f t="shared" si="1"/>
        <v>800</v>
      </c>
      <c r="AB52" s="13">
        <f t="shared" si="10"/>
        <v>480</v>
      </c>
      <c r="AC52" s="13">
        <f t="shared" si="11"/>
        <v>320</v>
      </c>
      <c r="AD52" s="13"/>
    </row>
    <row r="53" customHeight="1" spans="1:30">
      <c r="A53" s="13" t="s">
        <v>182</v>
      </c>
      <c r="B53" s="12">
        <v>37</v>
      </c>
      <c r="C53" s="13" t="s">
        <v>195</v>
      </c>
      <c r="D53" s="14" t="s">
        <v>196</v>
      </c>
      <c r="E53" s="14" t="s">
        <v>197</v>
      </c>
      <c r="F53" s="14" t="s">
        <v>198</v>
      </c>
      <c r="G53" s="14" t="s">
        <v>37</v>
      </c>
      <c r="H53" s="14" t="s">
        <v>38</v>
      </c>
      <c r="I53" s="14" t="s">
        <v>39</v>
      </c>
      <c r="J53" s="14" t="s">
        <v>40</v>
      </c>
      <c r="K53" s="13">
        <v>47.72</v>
      </c>
      <c r="L53" s="13">
        <v>10</v>
      </c>
      <c r="M53" s="13">
        <v>6</v>
      </c>
      <c r="N53" s="13">
        <v>4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>
        <f t="shared" si="1"/>
        <v>477.2</v>
      </c>
      <c r="AB53" s="13">
        <f t="shared" si="10"/>
        <v>286.32</v>
      </c>
      <c r="AC53" s="13">
        <f t="shared" si="11"/>
        <v>190.88</v>
      </c>
      <c r="AD53" s="13"/>
    </row>
    <row r="54" customHeight="1" spans="1:30">
      <c r="A54" s="13" t="s">
        <v>182</v>
      </c>
      <c r="B54" s="12">
        <v>38</v>
      </c>
      <c r="C54" s="13" t="s">
        <v>199</v>
      </c>
      <c r="D54" s="14" t="s">
        <v>200</v>
      </c>
      <c r="E54" s="14" t="s">
        <v>201</v>
      </c>
      <c r="F54" s="14" t="s">
        <v>202</v>
      </c>
      <c r="G54" s="14" t="s">
        <v>37</v>
      </c>
      <c r="H54" s="14" t="s">
        <v>38</v>
      </c>
      <c r="I54" s="14" t="s">
        <v>39</v>
      </c>
      <c r="J54" s="14" t="s">
        <v>40</v>
      </c>
      <c r="K54" s="13">
        <v>31.07</v>
      </c>
      <c r="L54" s="13">
        <v>10</v>
      </c>
      <c r="M54" s="13">
        <v>6</v>
      </c>
      <c r="N54" s="13">
        <v>4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>
        <f t="shared" si="1"/>
        <v>310.7</v>
      </c>
      <c r="AB54" s="13">
        <f t="shared" si="10"/>
        <v>186.42</v>
      </c>
      <c r="AC54" s="13">
        <f t="shared" si="11"/>
        <v>124.28</v>
      </c>
      <c r="AD54" s="13"/>
    </row>
    <row r="55" customHeight="1" spans="1:30">
      <c r="A55" s="21" t="s">
        <v>41</v>
      </c>
      <c r="B55" s="21"/>
      <c r="C55" s="16"/>
      <c r="D55" s="17"/>
      <c r="E55" s="17"/>
      <c r="F55" s="17"/>
      <c r="G55" s="14"/>
      <c r="H55" s="14"/>
      <c r="I55" s="14"/>
      <c r="J55" s="14"/>
      <c r="K55" s="16">
        <f>SUM(K50:K54)</f>
        <v>160.97</v>
      </c>
      <c r="L55" s="13"/>
      <c r="M55" s="13"/>
      <c r="N55" s="13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>
        <f t="shared" si="1"/>
        <v>2725.1</v>
      </c>
      <c r="AB55" s="16">
        <f>SUM(AB50:AB54)</f>
        <v>1635.06</v>
      </c>
      <c r="AC55" s="16">
        <f>SUM(AC50:AC54)</f>
        <v>1090.04</v>
      </c>
      <c r="AD55" s="16"/>
    </row>
    <row r="56" customHeight="1" spans="1:30">
      <c r="A56" s="13" t="s">
        <v>203</v>
      </c>
      <c r="B56" s="12">
        <v>39</v>
      </c>
      <c r="C56" s="13" t="s">
        <v>204</v>
      </c>
      <c r="D56" s="14" t="s">
        <v>205</v>
      </c>
      <c r="E56" s="14" t="s">
        <v>206</v>
      </c>
      <c r="F56" s="14" t="s">
        <v>207</v>
      </c>
      <c r="G56" s="14" t="s">
        <v>37</v>
      </c>
      <c r="H56" s="14" t="s">
        <v>38</v>
      </c>
      <c r="I56" s="14" t="s">
        <v>39</v>
      </c>
      <c r="J56" s="14" t="s">
        <v>40</v>
      </c>
      <c r="K56" s="13">
        <v>22.9</v>
      </c>
      <c r="L56" s="13">
        <v>40</v>
      </c>
      <c r="M56" s="13">
        <v>24</v>
      </c>
      <c r="N56" s="13">
        <v>16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>
        <f t="shared" si="1"/>
        <v>916</v>
      </c>
      <c r="AB56" s="13">
        <f t="shared" ref="AB56:AB62" si="12">K56*M56</f>
        <v>549.6</v>
      </c>
      <c r="AC56" s="13">
        <f t="shared" ref="AC56:AC62" si="13">K56*N56</f>
        <v>366.4</v>
      </c>
      <c r="AD56" s="13"/>
    </row>
    <row r="57" customHeight="1" spans="1:30">
      <c r="A57" s="13" t="s">
        <v>203</v>
      </c>
      <c r="B57" s="12">
        <v>40</v>
      </c>
      <c r="C57" s="13" t="s">
        <v>208</v>
      </c>
      <c r="D57" s="14" t="s">
        <v>209</v>
      </c>
      <c r="E57" s="14" t="s">
        <v>210</v>
      </c>
      <c r="F57" s="14" t="s">
        <v>211</v>
      </c>
      <c r="G57" s="14" t="s">
        <v>37</v>
      </c>
      <c r="H57" s="14" t="s">
        <v>38</v>
      </c>
      <c r="I57" s="14" t="s">
        <v>39</v>
      </c>
      <c r="J57" s="14" t="s">
        <v>40</v>
      </c>
      <c r="K57" s="13">
        <v>24</v>
      </c>
      <c r="L57" s="13">
        <v>40</v>
      </c>
      <c r="M57" s="13">
        <v>24</v>
      </c>
      <c r="N57" s="13">
        <v>16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>
        <f t="shared" si="1"/>
        <v>960</v>
      </c>
      <c r="AB57" s="13">
        <f t="shared" si="12"/>
        <v>576</v>
      </c>
      <c r="AC57" s="13">
        <f t="shared" si="13"/>
        <v>384</v>
      </c>
      <c r="AD57" s="13"/>
    </row>
    <row r="58" customHeight="1" spans="1:30">
      <c r="A58" s="13" t="s">
        <v>203</v>
      </c>
      <c r="B58" s="12">
        <v>41</v>
      </c>
      <c r="C58" s="13" t="s">
        <v>212</v>
      </c>
      <c r="D58" s="14" t="s">
        <v>213</v>
      </c>
      <c r="E58" s="14" t="s">
        <v>214</v>
      </c>
      <c r="F58" s="14" t="s">
        <v>215</v>
      </c>
      <c r="G58" s="14" t="s">
        <v>37</v>
      </c>
      <c r="H58" s="14" t="s">
        <v>38</v>
      </c>
      <c r="I58" s="14" t="s">
        <v>39</v>
      </c>
      <c r="J58" s="14" t="s">
        <v>40</v>
      </c>
      <c r="K58" s="13">
        <v>22.76</v>
      </c>
      <c r="L58" s="13">
        <v>40</v>
      </c>
      <c r="M58" s="13">
        <v>24</v>
      </c>
      <c r="N58" s="13">
        <v>16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>
        <f t="shared" si="1"/>
        <v>910.4</v>
      </c>
      <c r="AB58" s="13">
        <f t="shared" si="12"/>
        <v>546.24</v>
      </c>
      <c r="AC58" s="13">
        <f t="shared" si="13"/>
        <v>364.16</v>
      </c>
      <c r="AD58" s="13"/>
    </row>
    <row r="59" customHeight="1" spans="1:30">
      <c r="A59" s="13" t="s">
        <v>203</v>
      </c>
      <c r="B59" s="12">
        <v>42</v>
      </c>
      <c r="C59" s="13" t="s">
        <v>216</v>
      </c>
      <c r="D59" s="14" t="s">
        <v>217</v>
      </c>
      <c r="E59" s="14" t="s">
        <v>218</v>
      </c>
      <c r="F59" s="14" t="s">
        <v>219</v>
      </c>
      <c r="G59" s="14" t="s">
        <v>37</v>
      </c>
      <c r="H59" s="14" t="s">
        <v>38</v>
      </c>
      <c r="I59" s="14" t="s">
        <v>39</v>
      </c>
      <c r="J59" s="14" t="s">
        <v>40</v>
      </c>
      <c r="K59" s="13">
        <v>27</v>
      </c>
      <c r="L59" s="13">
        <v>40</v>
      </c>
      <c r="M59" s="13">
        <v>24</v>
      </c>
      <c r="N59" s="13">
        <v>16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>
        <f t="shared" si="1"/>
        <v>1080</v>
      </c>
      <c r="AB59" s="13">
        <f t="shared" si="12"/>
        <v>648</v>
      </c>
      <c r="AC59" s="13">
        <f t="shared" si="13"/>
        <v>432</v>
      </c>
      <c r="AD59" s="13"/>
    </row>
    <row r="60" customHeight="1" spans="1:30">
      <c r="A60" s="13" t="s">
        <v>203</v>
      </c>
      <c r="B60" s="12">
        <v>43</v>
      </c>
      <c r="C60" s="13" t="s">
        <v>220</v>
      </c>
      <c r="D60" s="14" t="s">
        <v>221</v>
      </c>
      <c r="E60" s="14" t="s">
        <v>222</v>
      </c>
      <c r="F60" s="14" t="s">
        <v>223</v>
      </c>
      <c r="G60" s="14" t="s">
        <v>37</v>
      </c>
      <c r="H60" s="14" t="s">
        <v>38</v>
      </c>
      <c r="I60" s="14" t="s">
        <v>39</v>
      </c>
      <c r="J60" s="14" t="s">
        <v>40</v>
      </c>
      <c r="K60" s="13">
        <v>25.52</v>
      </c>
      <c r="L60" s="13">
        <v>40</v>
      </c>
      <c r="M60" s="13">
        <v>24</v>
      </c>
      <c r="N60" s="13">
        <v>16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>
        <f t="shared" si="1"/>
        <v>1020.8</v>
      </c>
      <c r="AB60" s="13">
        <f t="shared" si="12"/>
        <v>612.48</v>
      </c>
      <c r="AC60" s="13">
        <f t="shared" si="13"/>
        <v>408.32</v>
      </c>
      <c r="AD60" s="13"/>
    </row>
    <row r="61" customHeight="1" spans="1:30">
      <c r="A61" s="13" t="s">
        <v>203</v>
      </c>
      <c r="B61" s="12">
        <v>44</v>
      </c>
      <c r="C61" s="13" t="s">
        <v>224</v>
      </c>
      <c r="D61" s="14" t="s">
        <v>225</v>
      </c>
      <c r="E61" s="14" t="s">
        <v>226</v>
      </c>
      <c r="F61" s="14" t="s">
        <v>227</v>
      </c>
      <c r="G61" s="14" t="s">
        <v>37</v>
      </c>
      <c r="H61" s="14" t="s">
        <v>38</v>
      </c>
      <c r="I61" s="14" t="s">
        <v>39</v>
      </c>
      <c r="J61" s="14" t="s">
        <v>40</v>
      </c>
      <c r="K61" s="13">
        <v>28</v>
      </c>
      <c r="L61" s="13">
        <v>40</v>
      </c>
      <c r="M61" s="13">
        <v>24</v>
      </c>
      <c r="N61" s="13">
        <v>16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>
        <f t="shared" si="1"/>
        <v>1120</v>
      </c>
      <c r="AB61" s="13">
        <f t="shared" si="12"/>
        <v>672</v>
      </c>
      <c r="AC61" s="13">
        <f t="shared" si="13"/>
        <v>448</v>
      </c>
      <c r="AD61" s="13"/>
    </row>
    <row r="62" customHeight="1" spans="1:30">
      <c r="A62" s="13" t="s">
        <v>203</v>
      </c>
      <c r="B62" s="12">
        <v>45</v>
      </c>
      <c r="C62" s="13" t="s">
        <v>228</v>
      </c>
      <c r="D62" s="14" t="s">
        <v>229</v>
      </c>
      <c r="E62" s="14" t="s">
        <v>230</v>
      </c>
      <c r="F62" s="14" t="s">
        <v>231</v>
      </c>
      <c r="G62" s="14" t="s">
        <v>37</v>
      </c>
      <c r="H62" s="14" t="s">
        <v>38</v>
      </c>
      <c r="I62" s="14" t="s">
        <v>39</v>
      </c>
      <c r="J62" s="14" t="s">
        <v>40</v>
      </c>
      <c r="K62" s="13">
        <v>22.92</v>
      </c>
      <c r="L62" s="13">
        <v>40</v>
      </c>
      <c r="M62" s="13">
        <v>24</v>
      </c>
      <c r="N62" s="13">
        <v>16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>
        <f t="shared" si="1"/>
        <v>916.8</v>
      </c>
      <c r="AB62" s="13">
        <f t="shared" si="12"/>
        <v>550.08</v>
      </c>
      <c r="AC62" s="13">
        <f t="shared" si="13"/>
        <v>366.72</v>
      </c>
      <c r="AD62" s="13"/>
    </row>
    <row r="63" customHeight="1" spans="1:30">
      <c r="A63" s="21" t="s">
        <v>41</v>
      </c>
      <c r="B63" s="12"/>
      <c r="C63" s="16"/>
      <c r="D63" s="17"/>
      <c r="E63" s="17"/>
      <c r="F63" s="17"/>
      <c r="G63" s="14"/>
      <c r="H63" s="14"/>
      <c r="I63" s="14"/>
      <c r="J63" s="14"/>
      <c r="K63" s="16">
        <f>SUM(K56:K62)</f>
        <v>173.1</v>
      </c>
      <c r="L63" s="13"/>
      <c r="M63" s="13"/>
      <c r="N63" s="13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>
        <f t="shared" si="1"/>
        <v>6924</v>
      </c>
      <c r="AB63" s="16">
        <f>SUM(AB56:AB62)</f>
        <v>4154.4</v>
      </c>
      <c r="AC63" s="16">
        <f>SUM(AC56:AC62)</f>
        <v>2769.6</v>
      </c>
      <c r="AD63" s="16"/>
    </row>
    <row r="64" customHeight="1" spans="1:30">
      <c r="A64" s="13" t="s">
        <v>232</v>
      </c>
      <c r="B64" s="12">
        <v>46</v>
      </c>
      <c r="C64" s="13" t="s">
        <v>233</v>
      </c>
      <c r="D64" s="14" t="s">
        <v>234</v>
      </c>
      <c r="E64" s="14" t="s">
        <v>235</v>
      </c>
      <c r="F64" s="14" t="s">
        <v>236</v>
      </c>
      <c r="G64" s="14" t="s">
        <v>37</v>
      </c>
      <c r="H64" s="14" t="s">
        <v>154</v>
      </c>
      <c r="I64" s="14" t="s">
        <v>155</v>
      </c>
      <c r="J64" s="14" t="s">
        <v>157</v>
      </c>
      <c r="K64" s="13">
        <v>6.74</v>
      </c>
      <c r="L64" s="13">
        <v>40</v>
      </c>
      <c r="M64" s="13">
        <v>24</v>
      </c>
      <c r="N64" s="13">
        <v>16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>
        <f t="shared" si="1"/>
        <v>269.6</v>
      </c>
      <c r="AB64" s="13">
        <f t="shared" ref="AB64:AB69" si="14">K64*M64</f>
        <v>161.76</v>
      </c>
      <c r="AC64" s="13">
        <f t="shared" ref="AC64:AC69" si="15">K64*N64</f>
        <v>107.84</v>
      </c>
      <c r="AD64" s="13"/>
    </row>
    <row r="65" customHeight="1" spans="1:30">
      <c r="A65" s="13" t="s">
        <v>232</v>
      </c>
      <c r="B65" s="12">
        <v>47</v>
      </c>
      <c r="C65" s="13" t="s">
        <v>38</v>
      </c>
      <c r="D65" s="14" t="s">
        <v>39</v>
      </c>
      <c r="E65" s="14" t="s">
        <v>237</v>
      </c>
      <c r="F65" s="14" t="s">
        <v>40</v>
      </c>
      <c r="G65" s="14" t="s">
        <v>37</v>
      </c>
      <c r="H65" s="14" t="s">
        <v>154</v>
      </c>
      <c r="I65" s="14" t="s">
        <v>155</v>
      </c>
      <c r="J65" s="14" t="s">
        <v>157</v>
      </c>
      <c r="K65" s="13">
        <v>24.39</v>
      </c>
      <c r="L65" s="13">
        <v>40</v>
      </c>
      <c r="M65" s="13">
        <v>24</v>
      </c>
      <c r="N65" s="13">
        <v>16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>
        <f t="shared" si="1"/>
        <v>975.6</v>
      </c>
      <c r="AB65" s="13">
        <f t="shared" si="14"/>
        <v>585.36</v>
      </c>
      <c r="AC65" s="13">
        <f t="shared" si="15"/>
        <v>390.24</v>
      </c>
      <c r="AD65" s="13"/>
    </row>
    <row r="66" customHeight="1" spans="1:30">
      <c r="A66" s="13" t="s">
        <v>232</v>
      </c>
      <c r="B66" s="12">
        <v>48</v>
      </c>
      <c r="C66" s="13" t="s">
        <v>238</v>
      </c>
      <c r="D66" s="14" t="s">
        <v>239</v>
      </c>
      <c r="E66" s="14" t="s">
        <v>240</v>
      </c>
      <c r="F66" s="14" t="s">
        <v>241</v>
      </c>
      <c r="G66" s="14" t="s">
        <v>37</v>
      </c>
      <c r="H66" s="14" t="s">
        <v>154</v>
      </c>
      <c r="I66" s="14" t="s">
        <v>155</v>
      </c>
      <c r="J66" s="14" t="s">
        <v>157</v>
      </c>
      <c r="K66" s="13">
        <v>18.89</v>
      </c>
      <c r="L66" s="13">
        <v>40</v>
      </c>
      <c r="M66" s="13">
        <v>24</v>
      </c>
      <c r="N66" s="13">
        <v>16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>
        <f t="shared" si="1"/>
        <v>755.6</v>
      </c>
      <c r="AB66" s="13">
        <f t="shared" si="14"/>
        <v>453.36</v>
      </c>
      <c r="AC66" s="13">
        <f t="shared" si="15"/>
        <v>302.24</v>
      </c>
      <c r="AD66" s="13"/>
    </row>
    <row r="67" customHeight="1" spans="1:30">
      <c r="A67" s="13" t="s">
        <v>232</v>
      </c>
      <c r="B67" s="12">
        <v>49</v>
      </c>
      <c r="C67" s="13" t="s">
        <v>242</v>
      </c>
      <c r="D67" s="14" t="s">
        <v>243</v>
      </c>
      <c r="E67" s="14" t="s">
        <v>244</v>
      </c>
      <c r="F67" s="14" t="s">
        <v>245</v>
      </c>
      <c r="G67" s="14" t="s">
        <v>37</v>
      </c>
      <c r="H67" s="14" t="s">
        <v>154</v>
      </c>
      <c r="I67" s="14" t="s">
        <v>155</v>
      </c>
      <c r="J67" s="14" t="s">
        <v>157</v>
      </c>
      <c r="K67" s="13">
        <v>17.7</v>
      </c>
      <c r="L67" s="13">
        <v>40</v>
      </c>
      <c r="M67" s="13">
        <v>24</v>
      </c>
      <c r="N67" s="13">
        <v>16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>
        <f t="shared" si="1"/>
        <v>708</v>
      </c>
      <c r="AB67" s="13">
        <f t="shared" si="14"/>
        <v>424.8</v>
      </c>
      <c r="AC67" s="13">
        <f t="shared" si="15"/>
        <v>283.2</v>
      </c>
      <c r="AD67" s="13"/>
    </row>
    <row r="68" customHeight="1" spans="1:30">
      <c r="A68" s="13" t="s">
        <v>232</v>
      </c>
      <c r="B68" s="12">
        <v>50</v>
      </c>
      <c r="C68" s="13" t="s">
        <v>246</v>
      </c>
      <c r="D68" s="14" t="s">
        <v>247</v>
      </c>
      <c r="E68" s="14" t="s">
        <v>248</v>
      </c>
      <c r="F68" s="14" t="s">
        <v>249</v>
      </c>
      <c r="G68" s="14" t="s">
        <v>37</v>
      </c>
      <c r="H68" s="14" t="s">
        <v>154</v>
      </c>
      <c r="I68" s="14" t="s">
        <v>155</v>
      </c>
      <c r="J68" s="14" t="s">
        <v>157</v>
      </c>
      <c r="K68" s="13">
        <v>24.69</v>
      </c>
      <c r="L68" s="13">
        <v>40</v>
      </c>
      <c r="M68" s="13">
        <v>24</v>
      </c>
      <c r="N68" s="13">
        <v>16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>
        <f t="shared" si="1"/>
        <v>987.6</v>
      </c>
      <c r="AB68" s="13">
        <f t="shared" si="14"/>
        <v>592.56</v>
      </c>
      <c r="AC68" s="13">
        <f t="shared" si="15"/>
        <v>395.04</v>
      </c>
      <c r="AD68" s="13"/>
    </row>
    <row r="69" customHeight="1" spans="1:30">
      <c r="A69" s="13" t="s">
        <v>232</v>
      </c>
      <c r="B69" s="12">
        <v>51</v>
      </c>
      <c r="C69" s="13" t="s">
        <v>250</v>
      </c>
      <c r="D69" s="14" t="s">
        <v>251</v>
      </c>
      <c r="E69" s="14" t="s">
        <v>252</v>
      </c>
      <c r="F69" s="14" t="s">
        <v>253</v>
      </c>
      <c r="G69" s="14" t="s">
        <v>37</v>
      </c>
      <c r="H69" s="14" t="s">
        <v>154</v>
      </c>
      <c r="I69" s="14" t="s">
        <v>155</v>
      </c>
      <c r="J69" s="14" t="s">
        <v>157</v>
      </c>
      <c r="K69" s="13">
        <v>14.2</v>
      </c>
      <c r="L69" s="13">
        <v>40</v>
      </c>
      <c r="M69" s="13">
        <v>24</v>
      </c>
      <c r="N69" s="13">
        <v>16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>
        <f t="shared" si="1"/>
        <v>568</v>
      </c>
      <c r="AB69" s="13">
        <f t="shared" si="14"/>
        <v>340.8</v>
      </c>
      <c r="AC69" s="13">
        <f t="shared" si="15"/>
        <v>227.2</v>
      </c>
      <c r="AD69" s="13"/>
    </row>
    <row r="70" customHeight="1" spans="1:30">
      <c r="A70" s="21" t="s">
        <v>41</v>
      </c>
      <c r="B70" s="21"/>
      <c r="C70" s="16"/>
      <c r="D70" s="17"/>
      <c r="E70" s="17"/>
      <c r="F70" s="17"/>
      <c r="G70" s="14"/>
      <c r="H70" s="17"/>
      <c r="I70" s="17"/>
      <c r="J70" s="17"/>
      <c r="K70" s="16">
        <f>SUM(K64:K69)</f>
        <v>106.61</v>
      </c>
      <c r="L70" s="13"/>
      <c r="M70" s="13"/>
      <c r="N70" s="13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>
        <f t="shared" si="1"/>
        <v>4264.4</v>
      </c>
      <c r="AB70" s="16">
        <f>SUM(AB64:AB69)</f>
        <v>2558.64</v>
      </c>
      <c r="AC70" s="16">
        <f>SUM(AC64:AC69)</f>
        <v>1705.76</v>
      </c>
      <c r="AD70" s="16"/>
    </row>
    <row r="71" customHeight="1" spans="1:30">
      <c r="A71" s="21" t="s">
        <v>254</v>
      </c>
      <c r="B71" s="21"/>
      <c r="C71" s="21"/>
      <c r="D71" s="17"/>
      <c r="E71" s="17"/>
      <c r="F71" s="17"/>
      <c r="G71" s="14"/>
      <c r="H71" s="17"/>
      <c r="I71" s="17"/>
      <c r="J71" s="17"/>
      <c r="K71" s="16">
        <f>K55+K63+K70</f>
        <v>440.68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>
        <f t="shared" ref="AA71:AC71" si="16">AA55+AA63+AA70</f>
        <v>13913.5</v>
      </c>
      <c r="AB71" s="16">
        <f t="shared" si="16"/>
        <v>8348.1</v>
      </c>
      <c r="AC71" s="16">
        <f t="shared" si="16"/>
        <v>5565.4</v>
      </c>
      <c r="AD71" s="16"/>
    </row>
    <row r="72" s="3" customFormat="1" customHeight="1" spans="1:30">
      <c r="A72" s="21" t="s">
        <v>255</v>
      </c>
      <c r="B72" s="21"/>
      <c r="C72" s="21"/>
      <c r="D72" s="17"/>
      <c r="E72" s="17"/>
      <c r="F72" s="17"/>
      <c r="G72" s="17"/>
      <c r="H72" s="17"/>
      <c r="I72" s="17"/>
      <c r="J72" s="17"/>
      <c r="K72" s="16">
        <f>K21+K45+K49+K71</f>
        <v>1353.04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>
        <f>AA21+AA45+AA49+AA71</f>
        <v>43435.6</v>
      </c>
      <c r="AB72" s="16">
        <f>AB21+AB45+AB49+AB71</f>
        <v>26061.36</v>
      </c>
      <c r="AC72" s="16">
        <f>AC21+AC45+AC49+AC71</f>
        <v>17374.24</v>
      </c>
      <c r="AD72" s="16"/>
    </row>
  </sheetData>
  <mergeCells count="33">
    <mergeCell ref="A1:AD1"/>
    <mergeCell ref="C2:G2"/>
    <mergeCell ref="H2:J2"/>
    <mergeCell ref="K2:AC2"/>
    <mergeCell ref="M3:N3"/>
    <mergeCell ref="Q3:R3"/>
    <mergeCell ref="U3:V3"/>
    <mergeCell ref="Y3:Z3"/>
    <mergeCell ref="AB3:AC3"/>
    <mergeCell ref="A21:C21"/>
    <mergeCell ref="A45:C45"/>
    <mergeCell ref="A55:B55"/>
    <mergeCell ref="A70:B70"/>
    <mergeCell ref="A71:C71"/>
    <mergeCell ref="A72:C7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P4"/>
    <mergeCell ref="S3:S4"/>
    <mergeCell ref="T3:T4"/>
    <mergeCell ref="AA3:AA4"/>
    <mergeCell ref="AD2:AD4"/>
  </mergeCells>
  <pageMargins left="0.786805555555556" right="0.393055555555556" top="0.708333333333333" bottom="0.708333333333333" header="0.5" footer="0.393055555555556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38"/>
  <sheetViews>
    <sheetView tabSelected="1" zoomScale="90" zoomScaleNormal="90" topLeftCell="A113" workbookViewId="0">
      <selection activeCell="S138" sqref="S138"/>
    </sheetView>
  </sheetViews>
  <sheetFormatPr defaultColWidth="9" defaultRowHeight="23" customHeight="1"/>
  <cols>
    <col min="1" max="1" width="6.8" style="4" customWidth="1"/>
    <col min="2" max="2" width="3.88333333333333" style="2" customWidth="1"/>
    <col min="3" max="3" width="6.39166666666667" style="4" customWidth="1"/>
    <col min="4" max="4" width="17.5" style="5" customWidth="1"/>
    <col min="5" max="5" width="18.75" style="5" customWidth="1"/>
    <col min="6" max="6" width="11.3833333333333" style="5" customWidth="1"/>
    <col min="7" max="7" width="5.5" style="6" customWidth="1"/>
    <col min="8" max="8" width="5.825" style="5" customWidth="1"/>
    <col min="9" max="9" width="17.9166666666667" style="5" customWidth="1"/>
    <col min="10" max="10" width="11.6666666666667" style="5" customWidth="1"/>
    <col min="11" max="14" width="3.46666666666667" style="4" customWidth="1"/>
    <col min="15" max="15" width="2.63333333333333" style="4" customWidth="1"/>
    <col min="16" max="16" width="2.075" style="4" customWidth="1"/>
    <col min="17" max="18" width="2.625" style="4" customWidth="1"/>
    <col min="19" max="19" width="9.44166666666667" style="4" customWidth="1"/>
    <col min="20" max="22" width="4.025" style="4" customWidth="1"/>
    <col min="23" max="26" width="2.35833333333333" style="4" customWidth="1"/>
    <col min="27" max="27" width="9.30833333333333" style="4" customWidth="1"/>
    <col min="28" max="29" width="9.99166666666667" style="4" customWidth="1"/>
    <col min="30" max="30" width="8.05833333333333" style="4" customWidth="1"/>
    <col min="31" max="16384" width="9" style="4"/>
  </cols>
  <sheetData>
    <row r="1" customHeight="1" spans="1:30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="1" customFormat="1" customHeight="1" spans="1:30">
      <c r="A2" s="9" t="s">
        <v>1</v>
      </c>
      <c r="B2" s="9" t="s">
        <v>2</v>
      </c>
      <c r="C2" s="9" t="s">
        <v>3</v>
      </c>
      <c r="D2" s="10"/>
      <c r="E2" s="10"/>
      <c r="F2" s="10"/>
      <c r="G2" s="10"/>
      <c r="H2" s="10" t="s">
        <v>4</v>
      </c>
      <c r="I2" s="10"/>
      <c r="J2" s="10"/>
      <c r="K2" s="9" t="s">
        <v>5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 t="s">
        <v>6</v>
      </c>
    </row>
    <row r="3" s="1" customFormat="1" customHeight="1" spans="1:30">
      <c r="A3" s="9"/>
      <c r="B3" s="9"/>
      <c r="C3" s="9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7</v>
      </c>
      <c r="I3" s="10" t="s">
        <v>8</v>
      </c>
      <c r="J3" s="10" t="s">
        <v>10</v>
      </c>
      <c r="K3" s="9" t="s">
        <v>12</v>
      </c>
      <c r="L3" s="9" t="s">
        <v>13</v>
      </c>
      <c r="M3" s="9" t="s">
        <v>14</v>
      </c>
      <c r="N3" s="9"/>
      <c r="O3" s="9" t="s">
        <v>15</v>
      </c>
      <c r="P3" s="9" t="s">
        <v>16</v>
      </c>
      <c r="Q3" s="12" t="s">
        <v>14</v>
      </c>
      <c r="R3" s="12"/>
      <c r="S3" s="9" t="s">
        <v>17</v>
      </c>
      <c r="T3" s="9" t="s">
        <v>18</v>
      </c>
      <c r="U3" s="9" t="s">
        <v>14</v>
      </c>
      <c r="V3" s="9"/>
      <c r="W3" s="9"/>
      <c r="X3" s="9"/>
      <c r="Y3" s="9" t="s">
        <v>14</v>
      </c>
      <c r="Z3" s="9"/>
      <c r="AA3" s="9" t="s">
        <v>19</v>
      </c>
      <c r="AB3" s="9" t="s">
        <v>14</v>
      </c>
      <c r="AC3" s="9"/>
      <c r="AD3" s="9"/>
    </row>
    <row r="4" s="2" customFormat="1" customHeight="1" spans="1:30">
      <c r="A4" s="9"/>
      <c r="B4" s="9"/>
      <c r="C4" s="9"/>
      <c r="D4" s="10"/>
      <c r="E4" s="10"/>
      <c r="F4" s="10"/>
      <c r="G4" s="10"/>
      <c r="H4" s="10"/>
      <c r="I4" s="10"/>
      <c r="J4" s="10"/>
      <c r="K4" s="9"/>
      <c r="L4" s="9"/>
      <c r="M4" s="9" t="s">
        <v>20</v>
      </c>
      <c r="N4" s="9" t="s">
        <v>21</v>
      </c>
      <c r="O4" s="9"/>
      <c r="P4" s="9"/>
      <c r="Q4" s="12" t="s">
        <v>22</v>
      </c>
      <c r="R4" s="12" t="s">
        <v>23</v>
      </c>
      <c r="S4" s="12"/>
      <c r="T4" s="12"/>
      <c r="U4" s="9" t="s">
        <v>24</v>
      </c>
      <c r="V4" s="9" t="s">
        <v>25</v>
      </c>
      <c r="W4" s="12" t="s">
        <v>26</v>
      </c>
      <c r="X4" s="12" t="s">
        <v>27</v>
      </c>
      <c r="Y4" s="12" t="s">
        <v>28</v>
      </c>
      <c r="Z4" s="12" t="s">
        <v>29</v>
      </c>
      <c r="AA4" s="9"/>
      <c r="AB4" s="9" t="s">
        <v>30</v>
      </c>
      <c r="AC4" s="9" t="s">
        <v>31</v>
      </c>
      <c r="AD4" s="9"/>
    </row>
    <row r="5" customHeight="1" spans="1:30">
      <c r="A5" s="11" t="s">
        <v>73</v>
      </c>
      <c r="B5" s="12">
        <v>1</v>
      </c>
      <c r="C5" s="13" t="s">
        <v>65</v>
      </c>
      <c r="D5" s="14" t="s">
        <v>66</v>
      </c>
      <c r="E5" s="14" t="s">
        <v>67</v>
      </c>
      <c r="F5" s="14" t="s">
        <v>68</v>
      </c>
      <c r="G5" s="15" t="s">
        <v>37</v>
      </c>
      <c r="H5" s="14" t="s">
        <v>38</v>
      </c>
      <c r="I5" s="14" t="s">
        <v>39</v>
      </c>
      <c r="J5" s="14" t="s">
        <v>40</v>
      </c>
      <c r="K5" s="13"/>
      <c r="L5" s="13"/>
      <c r="M5" s="13"/>
      <c r="N5" s="13"/>
      <c r="O5" s="13"/>
      <c r="P5" s="13"/>
      <c r="Q5" s="13"/>
      <c r="R5" s="13"/>
      <c r="S5" s="13">
        <v>27.29</v>
      </c>
      <c r="T5" s="13">
        <v>20</v>
      </c>
      <c r="U5" s="13">
        <v>12</v>
      </c>
      <c r="V5" s="13">
        <v>8</v>
      </c>
      <c r="W5" s="13"/>
      <c r="X5" s="13"/>
      <c r="Y5" s="13"/>
      <c r="Z5" s="13"/>
      <c r="AA5" s="13">
        <f t="shared" ref="AA5:AA15" si="0">AB5+AC5</f>
        <v>545.8</v>
      </c>
      <c r="AB5" s="13">
        <f t="shared" ref="AB5:AB11" si="1">S5*U5</f>
        <v>327.48</v>
      </c>
      <c r="AC5" s="13">
        <f t="shared" ref="AC5:AC11" si="2">S5*V5</f>
        <v>218.32</v>
      </c>
      <c r="AD5" s="13"/>
    </row>
    <row r="6" customHeight="1" spans="1:30">
      <c r="A6" s="13" t="s">
        <v>73</v>
      </c>
      <c r="B6" s="12">
        <v>2</v>
      </c>
      <c r="C6" s="13" t="s">
        <v>80</v>
      </c>
      <c r="D6" s="14" t="s">
        <v>81</v>
      </c>
      <c r="E6" s="14" t="s">
        <v>82</v>
      </c>
      <c r="F6" s="14" t="s">
        <v>256</v>
      </c>
      <c r="G6" s="15" t="s">
        <v>37</v>
      </c>
      <c r="H6" s="14" t="s">
        <v>38</v>
      </c>
      <c r="I6" s="14" t="s">
        <v>39</v>
      </c>
      <c r="J6" s="14" t="s">
        <v>40</v>
      </c>
      <c r="K6" s="13"/>
      <c r="L6" s="13"/>
      <c r="M6" s="13"/>
      <c r="N6" s="13"/>
      <c r="O6" s="13"/>
      <c r="P6" s="13"/>
      <c r="Q6" s="13"/>
      <c r="R6" s="13"/>
      <c r="S6" s="13">
        <v>21.84</v>
      </c>
      <c r="T6" s="13">
        <v>20</v>
      </c>
      <c r="U6" s="13">
        <v>12</v>
      </c>
      <c r="V6" s="13">
        <v>8</v>
      </c>
      <c r="W6" s="13"/>
      <c r="X6" s="13"/>
      <c r="Y6" s="13"/>
      <c r="Z6" s="13"/>
      <c r="AA6" s="13">
        <f t="shared" si="0"/>
        <v>436.8</v>
      </c>
      <c r="AB6" s="13">
        <f t="shared" si="1"/>
        <v>262.08</v>
      </c>
      <c r="AC6" s="13">
        <f t="shared" si="2"/>
        <v>174.72</v>
      </c>
      <c r="AD6" s="13"/>
    </row>
    <row r="7" customHeight="1" spans="1:30">
      <c r="A7" s="13" t="s">
        <v>73</v>
      </c>
      <c r="B7" s="12">
        <v>3</v>
      </c>
      <c r="C7" s="13" t="s">
        <v>257</v>
      </c>
      <c r="D7" s="14" t="s">
        <v>258</v>
      </c>
      <c r="E7" s="14" t="s">
        <v>259</v>
      </c>
      <c r="F7" s="14" t="s">
        <v>260</v>
      </c>
      <c r="G7" s="15" t="s">
        <v>37</v>
      </c>
      <c r="H7" s="14" t="s">
        <v>38</v>
      </c>
      <c r="I7" s="14" t="s">
        <v>39</v>
      </c>
      <c r="J7" s="14" t="s">
        <v>40</v>
      </c>
      <c r="K7" s="13"/>
      <c r="L7" s="13"/>
      <c r="M7" s="13"/>
      <c r="N7" s="13"/>
      <c r="O7" s="13"/>
      <c r="P7" s="13"/>
      <c r="Q7" s="13"/>
      <c r="R7" s="13"/>
      <c r="S7" s="13">
        <v>13.1</v>
      </c>
      <c r="T7" s="13">
        <v>20</v>
      </c>
      <c r="U7" s="13">
        <v>12</v>
      </c>
      <c r="V7" s="13">
        <v>8</v>
      </c>
      <c r="W7" s="13"/>
      <c r="X7" s="13"/>
      <c r="Y7" s="13"/>
      <c r="Z7" s="13"/>
      <c r="AA7" s="13">
        <f t="shared" si="0"/>
        <v>262</v>
      </c>
      <c r="AB7" s="13">
        <f t="shared" si="1"/>
        <v>157.2</v>
      </c>
      <c r="AC7" s="13">
        <f t="shared" si="2"/>
        <v>104.8</v>
      </c>
      <c r="AD7" s="13"/>
    </row>
    <row r="8" customHeight="1" spans="1:30">
      <c r="A8" s="13" t="s">
        <v>73</v>
      </c>
      <c r="B8" s="12">
        <v>4</v>
      </c>
      <c r="C8" s="13" t="s">
        <v>242</v>
      </c>
      <c r="D8" s="14" t="s">
        <v>243</v>
      </c>
      <c r="E8" s="14" t="s">
        <v>244</v>
      </c>
      <c r="F8" s="14" t="s">
        <v>261</v>
      </c>
      <c r="G8" s="15" t="s">
        <v>37</v>
      </c>
      <c r="H8" s="14" t="s">
        <v>38</v>
      </c>
      <c r="I8" s="14" t="s">
        <v>39</v>
      </c>
      <c r="J8" s="14" t="s">
        <v>40</v>
      </c>
      <c r="K8" s="13"/>
      <c r="L8" s="13"/>
      <c r="M8" s="13"/>
      <c r="N8" s="13"/>
      <c r="O8" s="13"/>
      <c r="P8" s="13"/>
      <c r="Q8" s="13"/>
      <c r="R8" s="13"/>
      <c r="S8" s="13">
        <v>26.77</v>
      </c>
      <c r="T8" s="13">
        <v>20</v>
      </c>
      <c r="U8" s="13">
        <v>12</v>
      </c>
      <c r="V8" s="13">
        <v>8</v>
      </c>
      <c r="W8" s="13"/>
      <c r="X8" s="13"/>
      <c r="Y8" s="13"/>
      <c r="Z8" s="13"/>
      <c r="AA8" s="13">
        <f t="shared" si="0"/>
        <v>535.4</v>
      </c>
      <c r="AB8" s="13">
        <f t="shared" si="1"/>
        <v>321.24</v>
      </c>
      <c r="AC8" s="13">
        <f t="shared" si="2"/>
        <v>214.16</v>
      </c>
      <c r="AD8" s="13"/>
    </row>
    <row r="9" customHeight="1" spans="1:30">
      <c r="A9" s="13" t="s">
        <v>73</v>
      </c>
      <c r="B9" s="12">
        <v>5</v>
      </c>
      <c r="C9" s="13" t="s">
        <v>262</v>
      </c>
      <c r="D9" s="14" t="s">
        <v>263</v>
      </c>
      <c r="E9" s="14" t="s">
        <v>264</v>
      </c>
      <c r="F9" s="14" t="s">
        <v>265</v>
      </c>
      <c r="G9" s="15" t="s">
        <v>37</v>
      </c>
      <c r="H9" s="14" t="s">
        <v>38</v>
      </c>
      <c r="I9" s="14" t="s">
        <v>39</v>
      </c>
      <c r="J9" s="14" t="s">
        <v>40</v>
      </c>
      <c r="K9" s="13"/>
      <c r="L9" s="13"/>
      <c r="M9" s="13"/>
      <c r="N9" s="13"/>
      <c r="O9" s="13"/>
      <c r="P9" s="13"/>
      <c r="Q9" s="13"/>
      <c r="R9" s="13"/>
      <c r="S9" s="13">
        <v>21.94</v>
      </c>
      <c r="T9" s="13">
        <v>20</v>
      </c>
      <c r="U9" s="13">
        <v>12</v>
      </c>
      <c r="V9" s="13">
        <v>8</v>
      </c>
      <c r="W9" s="13"/>
      <c r="X9" s="13"/>
      <c r="Y9" s="13"/>
      <c r="Z9" s="13"/>
      <c r="AA9" s="13">
        <f t="shared" si="0"/>
        <v>438.8</v>
      </c>
      <c r="AB9" s="13">
        <f t="shared" si="1"/>
        <v>263.28</v>
      </c>
      <c r="AC9" s="13">
        <f t="shared" si="2"/>
        <v>175.52</v>
      </c>
      <c r="AD9" s="13"/>
    </row>
    <row r="10" customHeight="1" spans="1:30">
      <c r="A10" s="13" t="s">
        <v>52</v>
      </c>
      <c r="B10" s="12">
        <v>6</v>
      </c>
      <c r="C10" s="13" t="s">
        <v>57</v>
      </c>
      <c r="D10" s="14" t="s">
        <v>58</v>
      </c>
      <c r="E10" s="14" t="s">
        <v>59</v>
      </c>
      <c r="F10" s="14" t="s">
        <v>60</v>
      </c>
      <c r="G10" s="15" t="s">
        <v>37</v>
      </c>
      <c r="H10" s="14" t="s">
        <v>38</v>
      </c>
      <c r="I10" s="14" t="s">
        <v>39</v>
      </c>
      <c r="J10" s="14" t="s">
        <v>40</v>
      </c>
      <c r="K10" s="13"/>
      <c r="L10" s="13"/>
      <c r="M10" s="13"/>
      <c r="N10" s="13"/>
      <c r="O10" s="13"/>
      <c r="P10" s="13"/>
      <c r="Q10" s="13"/>
      <c r="R10" s="13"/>
      <c r="S10" s="13">
        <v>17.72</v>
      </c>
      <c r="T10" s="13">
        <v>20</v>
      </c>
      <c r="U10" s="13">
        <v>12</v>
      </c>
      <c r="V10" s="13">
        <v>8</v>
      </c>
      <c r="W10" s="13"/>
      <c r="X10" s="13"/>
      <c r="Y10" s="13"/>
      <c r="Z10" s="13"/>
      <c r="AA10" s="13">
        <f t="shared" si="0"/>
        <v>354.4</v>
      </c>
      <c r="AB10" s="13">
        <f t="shared" si="1"/>
        <v>212.64</v>
      </c>
      <c r="AC10" s="13">
        <f t="shared" si="2"/>
        <v>141.76</v>
      </c>
      <c r="AD10" s="13"/>
    </row>
    <row r="11" customHeight="1" spans="1:30">
      <c r="A11" s="13" t="s">
        <v>52</v>
      </c>
      <c r="B11" s="12">
        <v>7</v>
      </c>
      <c r="C11" s="13" t="s">
        <v>53</v>
      </c>
      <c r="D11" s="14" t="s">
        <v>54</v>
      </c>
      <c r="E11" s="14" t="s">
        <v>55</v>
      </c>
      <c r="F11" s="14" t="s">
        <v>56</v>
      </c>
      <c r="G11" s="15" t="s">
        <v>37</v>
      </c>
      <c r="H11" s="14" t="s">
        <v>38</v>
      </c>
      <c r="I11" s="14" t="s">
        <v>39</v>
      </c>
      <c r="J11" s="14" t="s">
        <v>40</v>
      </c>
      <c r="K11" s="13"/>
      <c r="L11" s="13"/>
      <c r="M11" s="13"/>
      <c r="N11" s="13"/>
      <c r="O11" s="13"/>
      <c r="P11" s="13"/>
      <c r="Q11" s="13"/>
      <c r="R11" s="13"/>
      <c r="S11" s="13">
        <v>48.6</v>
      </c>
      <c r="T11" s="13">
        <v>10</v>
      </c>
      <c r="U11" s="13">
        <v>6</v>
      </c>
      <c r="V11" s="13">
        <v>4</v>
      </c>
      <c r="W11" s="13"/>
      <c r="X11" s="13"/>
      <c r="Y11" s="13"/>
      <c r="Z11" s="13"/>
      <c r="AA11" s="13">
        <f t="shared" si="0"/>
        <v>486</v>
      </c>
      <c r="AB11" s="13">
        <f t="shared" si="1"/>
        <v>291.6</v>
      </c>
      <c r="AC11" s="13">
        <f t="shared" si="2"/>
        <v>194.4</v>
      </c>
      <c r="AD11" s="13"/>
    </row>
    <row r="12" s="3" customFormat="1" customHeight="1" spans="1:30">
      <c r="A12" s="16" t="s">
        <v>41</v>
      </c>
      <c r="B12" s="12"/>
      <c r="C12" s="16"/>
      <c r="D12" s="17"/>
      <c r="E12" s="17"/>
      <c r="F12" s="17"/>
      <c r="G12" s="15"/>
      <c r="H12" s="17"/>
      <c r="I12" s="17"/>
      <c r="J12" s="17"/>
      <c r="K12" s="16"/>
      <c r="L12" s="16"/>
      <c r="M12" s="16"/>
      <c r="N12" s="16"/>
      <c r="O12" s="16"/>
      <c r="P12" s="16"/>
      <c r="Q12" s="16"/>
      <c r="R12" s="16"/>
      <c r="S12" s="16">
        <f>SUM(S5:S11)</f>
        <v>177.26</v>
      </c>
      <c r="T12" s="13"/>
      <c r="U12" s="13"/>
      <c r="V12" s="13"/>
      <c r="W12" s="16"/>
      <c r="X12" s="16"/>
      <c r="Y12" s="16"/>
      <c r="Z12" s="16"/>
      <c r="AA12" s="16">
        <f t="shared" si="0"/>
        <v>3059.2</v>
      </c>
      <c r="AB12" s="16">
        <f>SUM(AB5:AB11)</f>
        <v>1835.52</v>
      </c>
      <c r="AC12" s="16">
        <f>SUM(AC5:AC11)</f>
        <v>1223.68</v>
      </c>
      <c r="AD12" s="16"/>
    </row>
    <row r="13" customHeight="1" spans="1:30">
      <c r="A13" s="13" t="s">
        <v>266</v>
      </c>
      <c r="B13" s="12">
        <v>8</v>
      </c>
      <c r="C13" s="13" t="s">
        <v>267</v>
      </c>
      <c r="D13" s="14" t="s">
        <v>268</v>
      </c>
      <c r="E13" s="14" t="s">
        <v>269</v>
      </c>
      <c r="F13" s="14" t="s">
        <v>270</v>
      </c>
      <c r="G13" s="15" t="s">
        <v>37</v>
      </c>
      <c r="H13" s="15" t="s">
        <v>271</v>
      </c>
      <c r="I13" s="14" t="s">
        <v>272</v>
      </c>
      <c r="J13" s="14" t="s">
        <v>273</v>
      </c>
      <c r="K13" s="13"/>
      <c r="L13" s="13"/>
      <c r="M13" s="13"/>
      <c r="N13" s="13"/>
      <c r="O13" s="13"/>
      <c r="P13" s="13"/>
      <c r="Q13" s="13"/>
      <c r="R13" s="13"/>
      <c r="S13" s="13">
        <v>15.49</v>
      </c>
      <c r="T13" s="13">
        <v>20</v>
      </c>
      <c r="U13" s="13">
        <v>12</v>
      </c>
      <c r="V13" s="13">
        <v>8</v>
      </c>
      <c r="W13" s="13"/>
      <c r="X13" s="13"/>
      <c r="Y13" s="13"/>
      <c r="Z13" s="13"/>
      <c r="AA13" s="13">
        <f t="shared" si="0"/>
        <v>309.8</v>
      </c>
      <c r="AB13" s="13">
        <f>S13*U13</f>
        <v>185.88</v>
      </c>
      <c r="AC13" s="13">
        <f>S13*V13</f>
        <v>123.92</v>
      </c>
      <c r="AD13" s="13"/>
    </row>
    <row r="14" customHeight="1" spans="1:30">
      <c r="A14" s="13" t="s">
        <v>266</v>
      </c>
      <c r="B14" s="12">
        <v>9</v>
      </c>
      <c r="C14" s="13" t="s">
        <v>274</v>
      </c>
      <c r="D14" s="14" t="s">
        <v>275</v>
      </c>
      <c r="E14" s="14" t="s">
        <v>276</v>
      </c>
      <c r="F14" s="14" t="s">
        <v>277</v>
      </c>
      <c r="G14" s="15" t="s">
        <v>37</v>
      </c>
      <c r="H14" s="15" t="s">
        <v>271</v>
      </c>
      <c r="I14" s="14" t="s">
        <v>272</v>
      </c>
      <c r="J14" s="14" t="s">
        <v>273</v>
      </c>
      <c r="K14" s="13"/>
      <c r="L14" s="13"/>
      <c r="M14" s="13"/>
      <c r="N14" s="13"/>
      <c r="O14" s="13"/>
      <c r="P14" s="13"/>
      <c r="Q14" s="13"/>
      <c r="R14" s="13"/>
      <c r="S14" s="13">
        <v>22.64</v>
      </c>
      <c r="T14" s="13">
        <v>20</v>
      </c>
      <c r="U14" s="13">
        <v>12</v>
      </c>
      <c r="V14" s="13">
        <v>8</v>
      </c>
      <c r="W14" s="13"/>
      <c r="X14" s="13"/>
      <c r="Y14" s="13"/>
      <c r="Z14" s="13"/>
      <c r="AA14" s="13">
        <f t="shared" si="0"/>
        <v>452.8</v>
      </c>
      <c r="AB14" s="13">
        <f>S14*U14</f>
        <v>271.68</v>
      </c>
      <c r="AC14" s="13">
        <f>S14*V14</f>
        <v>181.12</v>
      </c>
      <c r="AD14" s="13"/>
    </row>
    <row r="15" customHeight="1" spans="1:30">
      <c r="A15" s="13" t="s">
        <v>266</v>
      </c>
      <c r="B15" s="12">
        <v>10</v>
      </c>
      <c r="C15" s="13" t="s">
        <v>278</v>
      </c>
      <c r="D15" s="14" t="s">
        <v>279</v>
      </c>
      <c r="E15" s="14" t="s">
        <v>280</v>
      </c>
      <c r="F15" s="14" t="s">
        <v>281</v>
      </c>
      <c r="G15" s="15" t="s">
        <v>37</v>
      </c>
      <c r="H15" s="15" t="s">
        <v>271</v>
      </c>
      <c r="I15" s="14" t="s">
        <v>272</v>
      </c>
      <c r="J15" s="14" t="s">
        <v>273</v>
      </c>
      <c r="K15" s="13"/>
      <c r="L15" s="13"/>
      <c r="M15" s="13"/>
      <c r="N15" s="13"/>
      <c r="O15" s="13"/>
      <c r="P15" s="13"/>
      <c r="Q15" s="13"/>
      <c r="R15" s="13"/>
      <c r="S15" s="13">
        <v>19</v>
      </c>
      <c r="T15" s="13">
        <v>20</v>
      </c>
      <c r="U15" s="13">
        <v>12</v>
      </c>
      <c r="V15" s="13">
        <v>8</v>
      </c>
      <c r="W15" s="13"/>
      <c r="X15" s="13"/>
      <c r="Y15" s="13"/>
      <c r="Z15" s="13"/>
      <c r="AA15" s="13">
        <f t="shared" si="0"/>
        <v>380</v>
      </c>
      <c r="AB15" s="13">
        <f>S15*U15</f>
        <v>228</v>
      </c>
      <c r="AC15" s="13">
        <f>S15*V15</f>
        <v>152</v>
      </c>
      <c r="AD15" s="13"/>
    </row>
    <row r="16" customHeight="1" spans="1:30">
      <c r="A16" s="13" t="s">
        <v>266</v>
      </c>
      <c r="B16" s="12">
        <v>11</v>
      </c>
      <c r="C16" s="13" t="s">
        <v>282</v>
      </c>
      <c r="D16" s="14" t="s">
        <v>283</v>
      </c>
      <c r="E16" s="14" t="s">
        <v>284</v>
      </c>
      <c r="F16" s="14" t="s">
        <v>285</v>
      </c>
      <c r="G16" s="15" t="s">
        <v>37</v>
      </c>
      <c r="H16" s="15" t="s">
        <v>271</v>
      </c>
      <c r="I16" s="14" t="s">
        <v>272</v>
      </c>
      <c r="J16" s="14" t="s">
        <v>273</v>
      </c>
      <c r="K16" s="13"/>
      <c r="L16" s="13"/>
      <c r="M16" s="13"/>
      <c r="N16" s="13"/>
      <c r="O16" s="13"/>
      <c r="P16" s="13"/>
      <c r="Q16" s="13"/>
      <c r="R16" s="13"/>
      <c r="S16" s="13">
        <v>82.21</v>
      </c>
      <c r="T16" s="13">
        <v>10</v>
      </c>
      <c r="U16" s="13">
        <v>6</v>
      </c>
      <c r="V16" s="13">
        <v>4</v>
      </c>
      <c r="W16" s="13"/>
      <c r="X16" s="13"/>
      <c r="Y16" s="13"/>
      <c r="Z16" s="13"/>
      <c r="AA16" s="13">
        <f t="shared" ref="AA16:AA40" si="3">AB16+AC16</f>
        <v>822.1</v>
      </c>
      <c r="AB16" s="13">
        <f t="shared" ref="AB16:AB23" si="4">S16*U16</f>
        <v>493.26</v>
      </c>
      <c r="AC16" s="13">
        <f t="shared" ref="AC16:AC23" si="5">S16*V16</f>
        <v>328.84</v>
      </c>
      <c r="AD16" s="13"/>
    </row>
    <row r="17" customHeight="1" spans="1:30">
      <c r="A17" s="13" t="s">
        <v>266</v>
      </c>
      <c r="B17" s="12">
        <v>12</v>
      </c>
      <c r="C17" s="13" t="s">
        <v>286</v>
      </c>
      <c r="D17" s="14" t="s">
        <v>287</v>
      </c>
      <c r="E17" s="14" t="s">
        <v>288</v>
      </c>
      <c r="F17" s="14" t="s">
        <v>289</v>
      </c>
      <c r="G17" s="15" t="s">
        <v>37</v>
      </c>
      <c r="H17" s="15" t="s">
        <v>271</v>
      </c>
      <c r="I17" s="14" t="s">
        <v>272</v>
      </c>
      <c r="J17" s="14" t="s">
        <v>273</v>
      </c>
      <c r="K17" s="13"/>
      <c r="L17" s="13"/>
      <c r="M17" s="13"/>
      <c r="N17" s="13"/>
      <c r="O17" s="13"/>
      <c r="P17" s="13"/>
      <c r="Q17" s="13"/>
      <c r="R17" s="13"/>
      <c r="S17" s="13">
        <v>18.3</v>
      </c>
      <c r="T17" s="13">
        <v>20</v>
      </c>
      <c r="U17" s="13">
        <v>12</v>
      </c>
      <c r="V17" s="13">
        <v>8</v>
      </c>
      <c r="W17" s="13"/>
      <c r="X17" s="13"/>
      <c r="Y17" s="13"/>
      <c r="Z17" s="13"/>
      <c r="AA17" s="13">
        <f t="shared" si="3"/>
        <v>366</v>
      </c>
      <c r="AB17" s="13">
        <f t="shared" si="4"/>
        <v>219.6</v>
      </c>
      <c r="AC17" s="13">
        <f t="shared" si="5"/>
        <v>146.4</v>
      </c>
      <c r="AD17" s="13"/>
    </row>
    <row r="18" s="3" customFormat="1" customHeight="1" spans="1:30">
      <c r="A18" s="16" t="s">
        <v>41</v>
      </c>
      <c r="B18" s="12"/>
      <c r="C18" s="16"/>
      <c r="D18" s="17"/>
      <c r="E18" s="17"/>
      <c r="F18" s="17"/>
      <c r="G18" s="15"/>
      <c r="H18" s="17"/>
      <c r="I18" s="17"/>
      <c r="J18" s="17"/>
      <c r="K18" s="16"/>
      <c r="L18" s="16"/>
      <c r="M18" s="16"/>
      <c r="N18" s="16"/>
      <c r="O18" s="16"/>
      <c r="P18" s="16"/>
      <c r="Q18" s="16"/>
      <c r="R18" s="16"/>
      <c r="S18" s="16">
        <f>SUM(S13:S17)</f>
        <v>157.64</v>
      </c>
      <c r="T18" s="13"/>
      <c r="U18" s="13"/>
      <c r="V18" s="13"/>
      <c r="W18" s="16"/>
      <c r="X18" s="16"/>
      <c r="Y18" s="16"/>
      <c r="Z18" s="16"/>
      <c r="AA18" s="16">
        <f t="shared" si="3"/>
        <v>2330.7</v>
      </c>
      <c r="AB18" s="16">
        <f>SUM(AB13:AB17)</f>
        <v>1398.42</v>
      </c>
      <c r="AC18" s="16">
        <f>SUM(AC13:AC17)</f>
        <v>932.28</v>
      </c>
      <c r="AD18" s="16"/>
    </row>
    <row r="19" customHeight="1" spans="1:30">
      <c r="A19" s="13" t="s">
        <v>290</v>
      </c>
      <c r="B19" s="12">
        <v>13</v>
      </c>
      <c r="C19" s="13" t="s">
        <v>291</v>
      </c>
      <c r="D19" s="14" t="s">
        <v>292</v>
      </c>
      <c r="E19" s="14" t="s">
        <v>293</v>
      </c>
      <c r="F19" s="14" t="s">
        <v>294</v>
      </c>
      <c r="G19" s="15" t="s">
        <v>37</v>
      </c>
      <c r="H19" s="15" t="s">
        <v>295</v>
      </c>
      <c r="I19" s="14" t="s">
        <v>296</v>
      </c>
      <c r="J19" s="14" t="s">
        <v>297</v>
      </c>
      <c r="K19" s="13"/>
      <c r="L19" s="13"/>
      <c r="M19" s="13"/>
      <c r="N19" s="13"/>
      <c r="O19" s="13"/>
      <c r="P19" s="13"/>
      <c r="Q19" s="13"/>
      <c r="R19" s="13"/>
      <c r="S19" s="13">
        <v>14.48</v>
      </c>
      <c r="T19" s="13">
        <v>20</v>
      </c>
      <c r="U19" s="13">
        <v>12</v>
      </c>
      <c r="V19" s="13">
        <v>8</v>
      </c>
      <c r="W19" s="13"/>
      <c r="X19" s="13"/>
      <c r="Y19" s="13"/>
      <c r="Z19" s="13"/>
      <c r="AA19" s="13">
        <f t="shared" si="3"/>
        <v>289.6</v>
      </c>
      <c r="AB19" s="13">
        <f t="shared" si="4"/>
        <v>173.76</v>
      </c>
      <c r="AC19" s="13">
        <f t="shared" si="5"/>
        <v>115.84</v>
      </c>
      <c r="AD19" s="13"/>
    </row>
    <row r="20" customHeight="1" spans="1:30">
      <c r="A20" s="13" t="s">
        <v>290</v>
      </c>
      <c r="B20" s="12">
        <v>14</v>
      </c>
      <c r="C20" s="13" t="s">
        <v>298</v>
      </c>
      <c r="D20" s="14" t="s">
        <v>299</v>
      </c>
      <c r="E20" s="14" t="s">
        <v>300</v>
      </c>
      <c r="F20" s="14" t="s">
        <v>301</v>
      </c>
      <c r="G20" s="15" t="s">
        <v>37</v>
      </c>
      <c r="H20" s="15" t="s">
        <v>295</v>
      </c>
      <c r="I20" s="14" t="s">
        <v>296</v>
      </c>
      <c r="J20" s="14" t="s">
        <v>297</v>
      </c>
      <c r="K20" s="13"/>
      <c r="L20" s="13"/>
      <c r="M20" s="13"/>
      <c r="N20" s="13"/>
      <c r="O20" s="13"/>
      <c r="P20" s="13"/>
      <c r="Q20" s="13"/>
      <c r="R20" s="13"/>
      <c r="S20" s="13">
        <v>35.78</v>
      </c>
      <c r="T20" s="13">
        <v>10</v>
      </c>
      <c r="U20" s="13">
        <v>6</v>
      </c>
      <c r="V20" s="13">
        <v>4</v>
      </c>
      <c r="W20" s="13"/>
      <c r="X20" s="13"/>
      <c r="Y20" s="13"/>
      <c r="Z20" s="13"/>
      <c r="AA20" s="13">
        <f t="shared" si="3"/>
        <v>357.8</v>
      </c>
      <c r="AB20" s="13">
        <f t="shared" si="4"/>
        <v>214.68</v>
      </c>
      <c r="AC20" s="13">
        <f t="shared" si="5"/>
        <v>143.12</v>
      </c>
      <c r="AD20" s="13"/>
    </row>
    <row r="21" customHeight="1" spans="1:30">
      <c r="A21" s="13" t="s">
        <v>290</v>
      </c>
      <c r="B21" s="12">
        <v>15</v>
      </c>
      <c r="C21" s="13" t="s">
        <v>302</v>
      </c>
      <c r="D21" s="14" t="s">
        <v>303</v>
      </c>
      <c r="E21" s="14" t="s">
        <v>304</v>
      </c>
      <c r="F21" s="14" t="s">
        <v>305</v>
      </c>
      <c r="G21" s="15" t="s">
        <v>37</v>
      </c>
      <c r="H21" s="15" t="s">
        <v>295</v>
      </c>
      <c r="I21" s="14" t="s">
        <v>296</v>
      </c>
      <c r="J21" s="14" t="s">
        <v>297</v>
      </c>
      <c r="K21" s="13"/>
      <c r="L21" s="13"/>
      <c r="M21" s="13"/>
      <c r="N21" s="13"/>
      <c r="O21" s="13"/>
      <c r="P21" s="13"/>
      <c r="Q21" s="13"/>
      <c r="R21" s="13"/>
      <c r="S21" s="13">
        <v>29.35</v>
      </c>
      <c r="T21" s="13">
        <v>20</v>
      </c>
      <c r="U21" s="13">
        <v>12</v>
      </c>
      <c r="V21" s="13">
        <v>8</v>
      </c>
      <c r="W21" s="13"/>
      <c r="X21" s="13"/>
      <c r="Y21" s="13"/>
      <c r="Z21" s="13"/>
      <c r="AA21" s="13">
        <f t="shared" si="3"/>
        <v>587</v>
      </c>
      <c r="AB21" s="13">
        <f t="shared" si="4"/>
        <v>352.2</v>
      </c>
      <c r="AC21" s="13">
        <f t="shared" si="5"/>
        <v>234.8</v>
      </c>
      <c r="AD21" s="13"/>
    </row>
    <row r="22" s="3" customFormat="1" customHeight="1" spans="1:30">
      <c r="A22" s="16" t="s">
        <v>41</v>
      </c>
      <c r="B22" s="12"/>
      <c r="C22" s="16"/>
      <c r="D22" s="17"/>
      <c r="E22" s="17"/>
      <c r="F22" s="17"/>
      <c r="G22" s="15"/>
      <c r="H22" s="17"/>
      <c r="I22" s="17"/>
      <c r="J22" s="17"/>
      <c r="K22" s="16"/>
      <c r="L22" s="16"/>
      <c r="M22" s="16"/>
      <c r="N22" s="16"/>
      <c r="O22" s="16"/>
      <c r="P22" s="16"/>
      <c r="Q22" s="16"/>
      <c r="R22" s="16"/>
      <c r="S22" s="16">
        <f>SUM(S19:S21)</f>
        <v>79.61</v>
      </c>
      <c r="T22" s="13"/>
      <c r="U22" s="13"/>
      <c r="V22" s="13"/>
      <c r="W22" s="16"/>
      <c r="Y22" s="13"/>
      <c r="Z22" s="13"/>
      <c r="AA22" s="16">
        <f t="shared" si="3"/>
        <v>1234.4</v>
      </c>
      <c r="AB22" s="16">
        <f>SUM(AB19:AB21)</f>
        <v>740.64</v>
      </c>
      <c r="AC22" s="16">
        <f>SUM(AC19:AC21)</f>
        <v>493.76</v>
      </c>
      <c r="AD22" s="13"/>
    </row>
    <row r="23" s="3" customFormat="1" customHeight="1" spans="1:30">
      <c r="A23" s="18" t="s">
        <v>306</v>
      </c>
      <c r="B23" s="19"/>
      <c r="C23" s="20"/>
      <c r="D23" s="17"/>
      <c r="E23" s="17"/>
      <c r="F23" s="17"/>
      <c r="G23" s="15"/>
      <c r="H23" s="17"/>
      <c r="I23" s="17"/>
      <c r="J23" s="17"/>
      <c r="K23" s="16"/>
      <c r="L23" s="16"/>
      <c r="M23" s="16"/>
      <c r="N23" s="16"/>
      <c r="O23" s="16"/>
      <c r="P23" s="16"/>
      <c r="Q23" s="16"/>
      <c r="R23" s="16"/>
      <c r="S23" s="16">
        <f>S12+S18+S22</f>
        <v>414.51</v>
      </c>
      <c r="T23" s="13"/>
      <c r="U23" s="13"/>
      <c r="V23" s="13"/>
      <c r="W23" s="16"/>
      <c r="X23" s="16"/>
      <c r="Y23" s="16"/>
      <c r="Z23" s="16"/>
      <c r="AA23" s="16">
        <f t="shared" si="3"/>
        <v>6624.3</v>
      </c>
      <c r="AB23" s="16">
        <f>AB12+AB18+AB22</f>
        <v>3974.58</v>
      </c>
      <c r="AC23" s="16">
        <f>AC12+AC18+AC22</f>
        <v>2649.72</v>
      </c>
      <c r="AD23" s="16"/>
    </row>
    <row r="24" customHeight="1" spans="1:30">
      <c r="A24" s="11" t="s">
        <v>307</v>
      </c>
      <c r="B24" s="12">
        <v>16</v>
      </c>
      <c r="C24" s="13" t="s">
        <v>308</v>
      </c>
      <c r="D24" s="14" t="s">
        <v>309</v>
      </c>
      <c r="E24" s="14" t="s">
        <v>310</v>
      </c>
      <c r="F24" s="14" t="s">
        <v>311</v>
      </c>
      <c r="G24" s="15" t="s">
        <v>37</v>
      </c>
      <c r="H24" s="15" t="s">
        <v>312</v>
      </c>
      <c r="I24" s="14" t="s">
        <v>313</v>
      </c>
      <c r="J24" s="14" t="s">
        <v>314</v>
      </c>
      <c r="K24" s="13"/>
      <c r="L24" s="13"/>
      <c r="M24" s="13"/>
      <c r="N24" s="13"/>
      <c r="O24" s="13"/>
      <c r="P24" s="13"/>
      <c r="Q24" s="13"/>
      <c r="R24" s="13"/>
      <c r="S24" s="13">
        <v>29.18</v>
      </c>
      <c r="T24" s="13">
        <v>20</v>
      </c>
      <c r="U24" s="13">
        <v>12</v>
      </c>
      <c r="V24" s="13">
        <v>8</v>
      </c>
      <c r="W24" s="13"/>
      <c r="X24" s="13"/>
      <c r="Y24" s="13"/>
      <c r="Z24" s="13"/>
      <c r="AA24" s="13">
        <f t="shared" si="3"/>
        <v>583.6</v>
      </c>
      <c r="AB24" s="13">
        <f t="shared" ref="AB24:AB29" si="6">S24*U24</f>
        <v>350.16</v>
      </c>
      <c r="AC24" s="13">
        <f t="shared" ref="AC24:AC29" si="7">S24*V24</f>
        <v>233.44</v>
      </c>
      <c r="AD24" s="13"/>
    </row>
    <row r="25" customHeight="1" spans="1:30">
      <c r="A25" s="13" t="s">
        <v>307</v>
      </c>
      <c r="B25" s="12">
        <v>17</v>
      </c>
      <c r="C25" s="13" t="s">
        <v>315</v>
      </c>
      <c r="D25" s="14" t="s">
        <v>316</v>
      </c>
      <c r="E25" s="14" t="s">
        <v>317</v>
      </c>
      <c r="F25" s="14" t="s">
        <v>318</v>
      </c>
      <c r="G25" s="15" t="s">
        <v>37</v>
      </c>
      <c r="H25" s="15" t="s">
        <v>312</v>
      </c>
      <c r="I25" s="14" t="s">
        <v>313</v>
      </c>
      <c r="J25" s="14" t="s">
        <v>314</v>
      </c>
      <c r="K25" s="13"/>
      <c r="L25" s="13"/>
      <c r="M25" s="13"/>
      <c r="N25" s="13"/>
      <c r="O25" s="13"/>
      <c r="P25" s="13"/>
      <c r="Q25" s="13"/>
      <c r="R25" s="13"/>
      <c r="S25" s="13">
        <v>28.8</v>
      </c>
      <c r="T25" s="13">
        <v>20</v>
      </c>
      <c r="U25" s="13">
        <v>12</v>
      </c>
      <c r="V25" s="13">
        <v>8</v>
      </c>
      <c r="W25" s="13"/>
      <c r="X25" s="13"/>
      <c r="Y25" s="13"/>
      <c r="Z25" s="13"/>
      <c r="AA25" s="13">
        <f t="shared" si="3"/>
        <v>576</v>
      </c>
      <c r="AB25" s="13">
        <f t="shared" si="6"/>
        <v>345.6</v>
      </c>
      <c r="AC25" s="13">
        <f t="shared" si="7"/>
        <v>230.4</v>
      </c>
      <c r="AD25" s="13"/>
    </row>
    <row r="26" customHeight="1" spans="1:30">
      <c r="A26" s="13" t="s">
        <v>307</v>
      </c>
      <c r="B26" s="12">
        <v>18</v>
      </c>
      <c r="C26" s="13" t="s">
        <v>319</v>
      </c>
      <c r="D26" s="14" t="s">
        <v>320</v>
      </c>
      <c r="E26" s="14" t="s">
        <v>321</v>
      </c>
      <c r="F26" s="14" t="s">
        <v>322</v>
      </c>
      <c r="G26" s="15" t="s">
        <v>37</v>
      </c>
      <c r="H26" s="15" t="s">
        <v>312</v>
      </c>
      <c r="I26" s="14" t="s">
        <v>313</v>
      </c>
      <c r="J26" s="14" t="s">
        <v>314</v>
      </c>
      <c r="K26" s="13"/>
      <c r="L26" s="13"/>
      <c r="M26" s="13"/>
      <c r="N26" s="13"/>
      <c r="O26" s="13"/>
      <c r="P26" s="13"/>
      <c r="Q26" s="13"/>
      <c r="R26" s="13"/>
      <c r="S26" s="13">
        <v>26.77</v>
      </c>
      <c r="T26" s="13">
        <v>20</v>
      </c>
      <c r="U26" s="13">
        <v>12</v>
      </c>
      <c r="V26" s="13">
        <v>8</v>
      </c>
      <c r="W26" s="13"/>
      <c r="X26" s="13"/>
      <c r="Y26" s="13"/>
      <c r="Z26" s="13"/>
      <c r="AA26" s="13">
        <f t="shared" si="3"/>
        <v>535.4</v>
      </c>
      <c r="AB26" s="13">
        <f t="shared" si="6"/>
        <v>321.24</v>
      </c>
      <c r="AC26" s="13">
        <f t="shared" si="7"/>
        <v>214.16</v>
      </c>
      <c r="AD26" s="13"/>
    </row>
    <row r="27" customHeight="1" spans="1:30">
      <c r="A27" s="13" t="s">
        <v>307</v>
      </c>
      <c r="B27" s="12">
        <v>19</v>
      </c>
      <c r="C27" s="13" t="s">
        <v>323</v>
      </c>
      <c r="D27" s="14" t="s">
        <v>324</v>
      </c>
      <c r="E27" s="14" t="s">
        <v>325</v>
      </c>
      <c r="F27" s="14" t="s">
        <v>326</v>
      </c>
      <c r="G27" s="15" t="s">
        <v>37</v>
      </c>
      <c r="H27" s="15" t="s">
        <v>312</v>
      </c>
      <c r="I27" s="14" t="s">
        <v>313</v>
      </c>
      <c r="J27" s="14" t="s">
        <v>314</v>
      </c>
      <c r="K27" s="13"/>
      <c r="L27" s="13"/>
      <c r="M27" s="13"/>
      <c r="N27" s="13"/>
      <c r="O27" s="13"/>
      <c r="P27" s="13"/>
      <c r="Q27" s="13"/>
      <c r="R27" s="13"/>
      <c r="S27" s="13">
        <v>25.6</v>
      </c>
      <c r="T27" s="13">
        <v>20</v>
      </c>
      <c r="U27" s="13">
        <v>12</v>
      </c>
      <c r="V27" s="13">
        <v>8</v>
      </c>
      <c r="W27" s="13"/>
      <c r="X27" s="13"/>
      <c r="Y27" s="13"/>
      <c r="Z27" s="13"/>
      <c r="AA27" s="13">
        <f t="shared" si="3"/>
        <v>512</v>
      </c>
      <c r="AB27" s="13">
        <f t="shared" si="6"/>
        <v>307.2</v>
      </c>
      <c r="AC27" s="13">
        <f t="shared" si="7"/>
        <v>204.8</v>
      </c>
      <c r="AD27" s="13"/>
    </row>
    <row r="28" customHeight="1" spans="1:30">
      <c r="A28" s="13" t="s">
        <v>307</v>
      </c>
      <c r="B28" s="12">
        <v>20</v>
      </c>
      <c r="C28" s="13" t="s">
        <v>327</v>
      </c>
      <c r="D28" s="14" t="s">
        <v>328</v>
      </c>
      <c r="E28" s="14" t="s">
        <v>329</v>
      </c>
      <c r="F28" s="14" t="s">
        <v>330</v>
      </c>
      <c r="G28" s="15" t="s">
        <v>37</v>
      </c>
      <c r="H28" s="15" t="s">
        <v>312</v>
      </c>
      <c r="I28" s="14" t="s">
        <v>313</v>
      </c>
      <c r="J28" s="14" t="s">
        <v>314</v>
      </c>
      <c r="K28" s="13"/>
      <c r="L28" s="13"/>
      <c r="M28" s="13"/>
      <c r="N28" s="13"/>
      <c r="O28" s="13"/>
      <c r="P28" s="13"/>
      <c r="Q28" s="13"/>
      <c r="R28" s="13"/>
      <c r="S28" s="13">
        <v>26.32</v>
      </c>
      <c r="T28" s="13">
        <v>20</v>
      </c>
      <c r="U28" s="13">
        <v>12</v>
      </c>
      <c r="V28" s="13">
        <v>8</v>
      </c>
      <c r="W28" s="13"/>
      <c r="X28" s="13"/>
      <c r="Y28" s="13"/>
      <c r="Z28" s="13"/>
      <c r="AA28" s="13">
        <f t="shared" si="3"/>
        <v>526.4</v>
      </c>
      <c r="AB28" s="13">
        <f t="shared" si="6"/>
        <v>315.84</v>
      </c>
      <c r="AC28" s="13">
        <f t="shared" si="7"/>
        <v>210.56</v>
      </c>
      <c r="AD28" s="13"/>
    </row>
    <row r="29" customHeight="1" spans="1:30">
      <c r="A29" s="13" t="s">
        <v>307</v>
      </c>
      <c r="B29" s="12">
        <v>21</v>
      </c>
      <c r="C29" s="13" t="s">
        <v>331</v>
      </c>
      <c r="D29" s="14" t="s">
        <v>332</v>
      </c>
      <c r="E29" s="14" t="s">
        <v>333</v>
      </c>
      <c r="F29" s="14" t="s">
        <v>334</v>
      </c>
      <c r="G29" s="15" t="s">
        <v>37</v>
      </c>
      <c r="H29" s="15" t="s">
        <v>312</v>
      </c>
      <c r="I29" s="14" t="s">
        <v>313</v>
      </c>
      <c r="J29" s="14" t="s">
        <v>314</v>
      </c>
      <c r="K29" s="13"/>
      <c r="L29" s="13"/>
      <c r="M29" s="13"/>
      <c r="N29" s="13"/>
      <c r="O29" s="13"/>
      <c r="P29" s="13"/>
      <c r="Q29" s="13"/>
      <c r="R29" s="13"/>
      <c r="S29" s="13">
        <v>19.69</v>
      </c>
      <c r="T29" s="13">
        <v>20</v>
      </c>
      <c r="U29" s="13">
        <v>12</v>
      </c>
      <c r="V29" s="13">
        <v>8</v>
      </c>
      <c r="W29" s="13"/>
      <c r="X29" s="13"/>
      <c r="Y29" s="13"/>
      <c r="Z29" s="13"/>
      <c r="AA29" s="13">
        <f t="shared" si="3"/>
        <v>393.8</v>
      </c>
      <c r="AB29" s="13">
        <f t="shared" si="6"/>
        <v>236.28</v>
      </c>
      <c r="AC29" s="13">
        <f t="shared" si="7"/>
        <v>157.52</v>
      </c>
      <c r="AD29" s="13"/>
    </row>
    <row r="30" customHeight="1" spans="1:30">
      <c r="A30" s="16" t="s">
        <v>41</v>
      </c>
      <c r="B30" s="21"/>
      <c r="C30" s="16"/>
      <c r="D30" s="17"/>
      <c r="E30" s="17"/>
      <c r="F30" s="17"/>
      <c r="G30" s="22"/>
      <c r="H30" s="22"/>
      <c r="I30" s="17"/>
      <c r="J30" s="17"/>
      <c r="K30" s="16"/>
      <c r="L30" s="16"/>
      <c r="M30" s="16"/>
      <c r="N30" s="16"/>
      <c r="O30" s="16"/>
      <c r="P30" s="16"/>
      <c r="Q30" s="16"/>
      <c r="R30" s="16"/>
      <c r="S30" s="16">
        <f>SUM(S24:S29)</f>
        <v>156.36</v>
      </c>
      <c r="T30" s="16"/>
      <c r="U30" s="16"/>
      <c r="V30" s="16"/>
      <c r="W30" s="16"/>
      <c r="X30" s="16"/>
      <c r="Y30" s="16"/>
      <c r="Z30" s="16"/>
      <c r="AA30" s="16">
        <f t="shared" si="3"/>
        <v>3127.2</v>
      </c>
      <c r="AB30" s="16">
        <f>SUM(AB24:AB29)</f>
        <v>1876.32</v>
      </c>
      <c r="AC30" s="16">
        <f>SUM(AC24:AC29)</f>
        <v>1250.88</v>
      </c>
      <c r="AD30" s="16"/>
    </row>
    <row r="31" customHeight="1" spans="1:30">
      <c r="A31" s="13" t="s">
        <v>335</v>
      </c>
      <c r="B31" s="12">
        <v>22</v>
      </c>
      <c r="C31" s="13" t="s">
        <v>336</v>
      </c>
      <c r="D31" s="14" t="s">
        <v>337</v>
      </c>
      <c r="E31" s="14" t="s">
        <v>338</v>
      </c>
      <c r="F31" s="14" t="s">
        <v>339</v>
      </c>
      <c r="G31" s="15" t="s">
        <v>37</v>
      </c>
      <c r="H31" s="15" t="s">
        <v>295</v>
      </c>
      <c r="I31" s="14" t="s">
        <v>296</v>
      </c>
      <c r="J31" s="14" t="s">
        <v>297</v>
      </c>
      <c r="K31" s="13"/>
      <c r="L31" s="13"/>
      <c r="M31" s="13"/>
      <c r="N31" s="13"/>
      <c r="O31" s="13"/>
      <c r="P31" s="13"/>
      <c r="Q31" s="13"/>
      <c r="R31" s="13"/>
      <c r="S31" s="13">
        <v>28</v>
      </c>
      <c r="T31" s="13">
        <v>20</v>
      </c>
      <c r="U31" s="13">
        <v>12</v>
      </c>
      <c r="V31" s="13">
        <v>8</v>
      </c>
      <c r="W31" s="13"/>
      <c r="X31" s="13"/>
      <c r="Y31" s="13"/>
      <c r="Z31" s="13"/>
      <c r="AA31" s="13">
        <f t="shared" si="3"/>
        <v>560</v>
      </c>
      <c r="AB31" s="13">
        <f t="shared" ref="AB31:AB35" si="8">S31*U31</f>
        <v>336</v>
      </c>
      <c r="AC31" s="13">
        <f t="shared" ref="AC31:AC35" si="9">S31*V31</f>
        <v>224</v>
      </c>
      <c r="AD31" s="13"/>
    </row>
    <row r="32" customHeight="1" spans="1:30">
      <c r="A32" s="16" t="s">
        <v>41</v>
      </c>
      <c r="B32" s="12"/>
      <c r="C32" s="16"/>
      <c r="D32" s="17"/>
      <c r="E32" s="17"/>
      <c r="F32" s="17"/>
      <c r="G32" s="15"/>
      <c r="H32" s="15"/>
      <c r="I32" s="14"/>
      <c r="J32" s="14"/>
      <c r="K32" s="16"/>
      <c r="L32" s="16"/>
      <c r="M32" s="16"/>
      <c r="N32" s="16"/>
      <c r="O32" s="16"/>
      <c r="P32" s="16"/>
      <c r="Q32" s="16"/>
      <c r="R32" s="16"/>
      <c r="S32" s="16">
        <f>S31</f>
        <v>28</v>
      </c>
      <c r="T32" s="13"/>
      <c r="U32" s="13"/>
      <c r="V32" s="13"/>
      <c r="W32" s="16"/>
      <c r="X32" s="16"/>
      <c r="Y32" s="16"/>
      <c r="Z32" s="16"/>
      <c r="AA32" s="16">
        <f t="shared" si="3"/>
        <v>560</v>
      </c>
      <c r="AB32" s="16">
        <f>SUM(AB31:AB31)</f>
        <v>336</v>
      </c>
      <c r="AC32" s="16">
        <f>SUM(AC31:AC31)</f>
        <v>224</v>
      </c>
      <c r="AD32" s="16"/>
    </row>
    <row r="33" customHeight="1" spans="1:30">
      <c r="A33" s="13" t="s">
        <v>340</v>
      </c>
      <c r="B33" s="12">
        <v>23</v>
      </c>
      <c r="C33" s="13" t="s">
        <v>341</v>
      </c>
      <c r="D33" s="14" t="s">
        <v>342</v>
      </c>
      <c r="E33" s="14" t="s">
        <v>343</v>
      </c>
      <c r="F33" s="14" t="s">
        <v>344</v>
      </c>
      <c r="G33" s="15" t="s">
        <v>37</v>
      </c>
      <c r="H33" s="15" t="s">
        <v>295</v>
      </c>
      <c r="I33" s="14" t="s">
        <v>296</v>
      </c>
      <c r="J33" s="14" t="s">
        <v>297</v>
      </c>
      <c r="K33" s="13"/>
      <c r="L33" s="13"/>
      <c r="M33" s="13"/>
      <c r="N33" s="13"/>
      <c r="O33" s="13"/>
      <c r="P33" s="13"/>
      <c r="Q33" s="13"/>
      <c r="R33" s="13"/>
      <c r="S33" s="13">
        <v>29.42</v>
      </c>
      <c r="T33" s="13">
        <v>20</v>
      </c>
      <c r="U33" s="13">
        <v>12</v>
      </c>
      <c r="V33" s="13">
        <v>8</v>
      </c>
      <c r="W33" s="13"/>
      <c r="X33" s="13"/>
      <c r="Y33" s="13"/>
      <c r="Z33" s="13"/>
      <c r="AA33" s="13">
        <f t="shared" si="3"/>
        <v>588.4</v>
      </c>
      <c r="AB33" s="13">
        <f t="shared" si="8"/>
        <v>353.04</v>
      </c>
      <c r="AC33" s="13">
        <f t="shared" si="9"/>
        <v>235.36</v>
      </c>
      <c r="AD33" s="13"/>
    </row>
    <row r="34" customHeight="1" spans="1:30">
      <c r="A34" s="13" t="s">
        <v>340</v>
      </c>
      <c r="B34" s="12">
        <v>24</v>
      </c>
      <c r="C34" s="13" t="s">
        <v>345</v>
      </c>
      <c r="D34" s="14" t="s">
        <v>346</v>
      </c>
      <c r="E34" s="14" t="s">
        <v>347</v>
      </c>
      <c r="F34" s="14" t="s">
        <v>348</v>
      </c>
      <c r="G34" s="15" t="s">
        <v>37</v>
      </c>
      <c r="H34" s="15" t="s">
        <v>295</v>
      </c>
      <c r="I34" s="14" t="s">
        <v>296</v>
      </c>
      <c r="J34" s="14" t="s">
        <v>297</v>
      </c>
      <c r="K34" s="13"/>
      <c r="L34" s="13"/>
      <c r="M34" s="13"/>
      <c r="N34" s="13"/>
      <c r="O34" s="13"/>
      <c r="P34" s="13"/>
      <c r="Q34" s="13"/>
      <c r="R34" s="13"/>
      <c r="S34" s="13">
        <v>54.64</v>
      </c>
      <c r="T34" s="13">
        <v>10</v>
      </c>
      <c r="U34" s="13">
        <v>6</v>
      </c>
      <c r="V34" s="13">
        <v>4</v>
      </c>
      <c r="W34" s="13"/>
      <c r="X34" s="13"/>
      <c r="Y34" s="13"/>
      <c r="Z34" s="13"/>
      <c r="AA34" s="13">
        <f t="shared" si="3"/>
        <v>546.4</v>
      </c>
      <c r="AB34" s="13">
        <f t="shared" si="8"/>
        <v>327.84</v>
      </c>
      <c r="AC34" s="13">
        <f t="shared" si="9"/>
        <v>218.56</v>
      </c>
      <c r="AD34" s="13"/>
    </row>
    <row r="35" customHeight="1" spans="1:30">
      <c r="A35" s="13" t="s">
        <v>340</v>
      </c>
      <c r="B35" s="12">
        <v>25</v>
      </c>
      <c r="C35" s="13" t="s">
        <v>349</v>
      </c>
      <c r="D35" s="14" t="s">
        <v>350</v>
      </c>
      <c r="E35" s="14" t="s">
        <v>351</v>
      </c>
      <c r="F35" s="14" t="s">
        <v>352</v>
      </c>
      <c r="G35" s="15" t="s">
        <v>37</v>
      </c>
      <c r="H35" s="15" t="s">
        <v>295</v>
      </c>
      <c r="I35" s="14" t="s">
        <v>296</v>
      </c>
      <c r="J35" s="14" t="s">
        <v>297</v>
      </c>
      <c r="K35" s="13"/>
      <c r="L35" s="13"/>
      <c r="M35" s="13"/>
      <c r="N35" s="13"/>
      <c r="O35" s="13"/>
      <c r="P35" s="13"/>
      <c r="Q35" s="13"/>
      <c r="R35" s="13"/>
      <c r="S35" s="13">
        <v>21.68</v>
      </c>
      <c r="T35" s="13">
        <v>20</v>
      </c>
      <c r="U35" s="13">
        <v>12</v>
      </c>
      <c r="V35" s="13">
        <v>8</v>
      </c>
      <c r="W35" s="13"/>
      <c r="X35" s="13"/>
      <c r="Y35" s="13"/>
      <c r="Z35" s="13"/>
      <c r="AA35" s="13">
        <f t="shared" si="3"/>
        <v>433.6</v>
      </c>
      <c r="AB35" s="13">
        <f t="shared" si="8"/>
        <v>260.16</v>
      </c>
      <c r="AC35" s="13">
        <f t="shared" si="9"/>
        <v>173.44</v>
      </c>
      <c r="AD35" s="13"/>
    </row>
    <row r="36" customHeight="1" spans="1:30">
      <c r="A36" s="16" t="s">
        <v>41</v>
      </c>
      <c r="B36" s="12"/>
      <c r="C36" s="16"/>
      <c r="D36" s="17"/>
      <c r="E36" s="17"/>
      <c r="F36" s="17"/>
      <c r="G36" s="15"/>
      <c r="H36" s="15"/>
      <c r="I36" s="14"/>
      <c r="J36" s="14"/>
      <c r="K36" s="16"/>
      <c r="L36" s="16"/>
      <c r="M36" s="16"/>
      <c r="N36" s="16"/>
      <c r="O36" s="16"/>
      <c r="P36" s="16"/>
      <c r="Q36" s="16"/>
      <c r="R36" s="16"/>
      <c r="S36" s="16">
        <f>SUM(S33:S35)</f>
        <v>105.74</v>
      </c>
      <c r="T36" s="13"/>
      <c r="U36" s="13"/>
      <c r="V36" s="13"/>
      <c r="W36" s="16"/>
      <c r="X36" s="16"/>
      <c r="Y36" s="16"/>
      <c r="Z36" s="16"/>
      <c r="AA36" s="16">
        <f t="shared" si="3"/>
        <v>1568.4</v>
      </c>
      <c r="AB36" s="16">
        <f>SUM(AB33:AB35)</f>
        <v>941.04</v>
      </c>
      <c r="AC36" s="16">
        <f>SUM(AC33:AC35)</f>
        <v>627.36</v>
      </c>
      <c r="AD36" s="16"/>
    </row>
    <row r="37" customHeight="1" spans="1:30">
      <c r="A37" s="13" t="s">
        <v>353</v>
      </c>
      <c r="B37" s="12">
        <v>26</v>
      </c>
      <c r="C37" s="13" t="s">
        <v>354</v>
      </c>
      <c r="D37" s="14" t="s">
        <v>355</v>
      </c>
      <c r="E37" s="14" t="s">
        <v>356</v>
      </c>
      <c r="F37" s="14" t="s">
        <v>357</v>
      </c>
      <c r="G37" s="15" t="s">
        <v>37</v>
      </c>
      <c r="H37" s="15" t="s">
        <v>295</v>
      </c>
      <c r="I37" s="14" t="s">
        <v>296</v>
      </c>
      <c r="J37" s="14" t="s">
        <v>297</v>
      </c>
      <c r="K37" s="13"/>
      <c r="L37" s="13"/>
      <c r="M37" s="13"/>
      <c r="N37" s="13"/>
      <c r="O37" s="13"/>
      <c r="P37" s="13"/>
      <c r="Q37" s="13"/>
      <c r="R37" s="13"/>
      <c r="S37" s="13">
        <v>54.86</v>
      </c>
      <c r="T37" s="13">
        <v>10</v>
      </c>
      <c r="U37" s="13">
        <v>6</v>
      </c>
      <c r="V37" s="13">
        <v>4</v>
      </c>
      <c r="W37" s="13"/>
      <c r="X37" s="13"/>
      <c r="Y37" s="13"/>
      <c r="Z37" s="13"/>
      <c r="AA37" s="13">
        <f t="shared" si="3"/>
        <v>548.6</v>
      </c>
      <c r="AB37" s="13">
        <f t="shared" ref="AB37:AB61" si="10">S37*U37</f>
        <v>329.16</v>
      </c>
      <c r="AC37" s="13">
        <f t="shared" ref="AC37:AC61" si="11">S37*V37</f>
        <v>219.44</v>
      </c>
      <c r="AD37" s="13"/>
    </row>
    <row r="38" customHeight="1" spans="1:30">
      <c r="A38" s="16" t="s">
        <v>41</v>
      </c>
      <c r="B38" s="12"/>
      <c r="C38" s="16"/>
      <c r="D38" s="17"/>
      <c r="E38" s="17"/>
      <c r="F38" s="17"/>
      <c r="G38" s="15"/>
      <c r="H38" s="15"/>
      <c r="I38" s="14"/>
      <c r="J38" s="14"/>
      <c r="K38" s="16"/>
      <c r="L38" s="16"/>
      <c r="M38" s="16"/>
      <c r="N38" s="16"/>
      <c r="O38" s="16"/>
      <c r="P38" s="16"/>
      <c r="Q38" s="16"/>
      <c r="R38" s="16"/>
      <c r="S38" s="16">
        <f>S37</f>
        <v>54.86</v>
      </c>
      <c r="T38" s="13"/>
      <c r="U38" s="13"/>
      <c r="V38" s="13"/>
      <c r="W38" s="16"/>
      <c r="X38" s="16"/>
      <c r="Y38" s="16"/>
      <c r="Z38" s="16"/>
      <c r="AA38" s="16">
        <f t="shared" si="3"/>
        <v>548.6</v>
      </c>
      <c r="AB38" s="16">
        <f>SUM(AB37:AB37)</f>
        <v>329.16</v>
      </c>
      <c r="AC38" s="16">
        <f>SUM(AC37:AC37)</f>
        <v>219.44</v>
      </c>
      <c r="AD38" s="16"/>
    </row>
    <row r="39" customHeight="1" spans="1:30">
      <c r="A39" s="13" t="s">
        <v>358</v>
      </c>
      <c r="B39" s="12">
        <v>27</v>
      </c>
      <c r="C39" s="13" t="s">
        <v>359</v>
      </c>
      <c r="D39" s="14" t="s">
        <v>360</v>
      </c>
      <c r="E39" s="14" t="s">
        <v>361</v>
      </c>
      <c r="F39" s="14" t="s">
        <v>362</v>
      </c>
      <c r="G39" s="15" t="s">
        <v>37</v>
      </c>
      <c r="H39" s="15" t="s">
        <v>295</v>
      </c>
      <c r="I39" s="14" t="s">
        <v>296</v>
      </c>
      <c r="J39" s="14" t="s">
        <v>297</v>
      </c>
      <c r="K39" s="13"/>
      <c r="L39" s="13"/>
      <c r="M39" s="13"/>
      <c r="N39" s="13"/>
      <c r="O39" s="13"/>
      <c r="P39" s="13"/>
      <c r="Q39" s="13"/>
      <c r="R39" s="13"/>
      <c r="S39" s="13">
        <v>55.76</v>
      </c>
      <c r="T39" s="13">
        <v>10</v>
      </c>
      <c r="U39" s="13">
        <v>6</v>
      </c>
      <c r="V39" s="13">
        <v>4</v>
      </c>
      <c r="W39" s="13"/>
      <c r="X39" s="13"/>
      <c r="Y39" s="13"/>
      <c r="Z39" s="13"/>
      <c r="AA39" s="13">
        <f t="shared" si="3"/>
        <v>557.6</v>
      </c>
      <c r="AB39" s="13">
        <f t="shared" si="10"/>
        <v>334.56</v>
      </c>
      <c r="AC39" s="13">
        <f t="shared" si="11"/>
        <v>223.04</v>
      </c>
      <c r="AD39" s="13"/>
    </row>
    <row r="40" customHeight="1" spans="1:30">
      <c r="A40" s="16" t="s">
        <v>41</v>
      </c>
      <c r="B40" s="12"/>
      <c r="C40" s="16"/>
      <c r="D40" s="17"/>
      <c r="E40" s="17"/>
      <c r="F40" s="17"/>
      <c r="G40" s="15"/>
      <c r="H40" s="22"/>
      <c r="I40" s="17"/>
      <c r="J40" s="17"/>
      <c r="K40" s="16"/>
      <c r="L40" s="16"/>
      <c r="M40" s="16"/>
      <c r="N40" s="16"/>
      <c r="O40" s="16"/>
      <c r="P40" s="16"/>
      <c r="Q40" s="16"/>
      <c r="R40" s="16"/>
      <c r="S40" s="16">
        <f>S39</f>
        <v>55.76</v>
      </c>
      <c r="T40" s="13"/>
      <c r="U40" s="13"/>
      <c r="V40" s="13"/>
      <c r="W40" s="16"/>
      <c r="X40" s="16"/>
      <c r="Y40" s="16"/>
      <c r="Z40" s="16"/>
      <c r="AA40" s="16">
        <f t="shared" si="3"/>
        <v>557.6</v>
      </c>
      <c r="AB40" s="16">
        <f>SUM(AB39:AB39)</f>
        <v>334.56</v>
      </c>
      <c r="AC40" s="16">
        <f>SUM(AC39:AC39)</f>
        <v>223.04</v>
      </c>
      <c r="AD40" s="16"/>
    </row>
    <row r="41" customHeight="1" spans="1:30">
      <c r="A41" s="18" t="s">
        <v>363</v>
      </c>
      <c r="B41" s="19"/>
      <c r="C41" s="20"/>
      <c r="D41" s="17"/>
      <c r="E41" s="17"/>
      <c r="F41" s="17"/>
      <c r="G41" s="15"/>
      <c r="H41" s="22"/>
      <c r="I41" s="17"/>
      <c r="J41" s="17"/>
      <c r="K41" s="16"/>
      <c r="L41" s="16"/>
      <c r="M41" s="16"/>
      <c r="N41" s="16"/>
      <c r="O41" s="16"/>
      <c r="P41" s="16"/>
      <c r="Q41" s="16"/>
      <c r="R41" s="16"/>
      <c r="S41" s="16">
        <f>S30+S32+S36+S38+S40</f>
        <v>400.72</v>
      </c>
      <c r="T41" s="16"/>
      <c r="U41" s="16"/>
      <c r="V41" s="16"/>
      <c r="W41" s="16"/>
      <c r="X41" s="16"/>
      <c r="Y41" s="16"/>
      <c r="Z41" s="16"/>
      <c r="AA41" s="16">
        <f t="shared" ref="AA41:AC41" si="12">AA30+AA32+AA36+AA38+AA40</f>
        <v>6361.8</v>
      </c>
      <c r="AB41" s="16">
        <f t="shared" si="12"/>
        <v>3817.08</v>
      </c>
      <c r="AC41" s="16">
        <f t="shared" si="12"/>
        <v>2544.72</v>
      </c>
      <c r="AD41" s="16"/>
    </row>
    <row r="42" customHeight="1" spans="1:30">
      <c r="A42" s="11" t="s">
        <v>129</v>
      </c>
      <c r="B42" s="12">
        <v>28</v>
      </c>
      <c r="C42" s="13" t="s">
        <v>364</v>
      </c>
      <c r="D42" s="14" t="s">
        <v>365</v>
      </c>
      <c r="E42" s="14" t="s">
        <v>366</v>
      </c>
      <c r="F42" s="14" t="s">
        <v>367</v>
      </c>
      <c r="G42" s="14" t="s">
        <v>37</v>
      </c>
      <c r="H42" s="15" t="s">
        <v>134</v>
      </c>
      <c r="I42" s="14" t="s">
        <v>135</v>
      </c>
      <c r="J42" s="14" t="s">
        <v>136</v>
      </c>
      <c r="K42" s="13"/>
      <c r="L42" s="13"/>
      <c r="M42" s="13"/>
      <c r="N42" s="13"/>
      <c r="O42" s="13"/>
      <c r="P42" s="13"/>
      <c r="Q42" s="13"/>
      <c r="R42" s="13"/>
      <c r="S42" s="13">
        <v>10</v>
      </c>
      <c r="T42" s="13">
        <v>20</v>
      </c>
      <c r="U42" s="13">
        <v>12</v>
      </c>
      <c r="V42" s="13">
        <v>8</v>
      </c>
      <c r="W42" s="13"/>
      <c r="X42" s="13"/>
      <c r="Y42" s="13"/>
      <c r="Z42" s="13"/>
      <c r="AA42" s="13">
        <f t="shared" ref="AA42:AA105" si="13">AB42+AC42</f>
        <v>200</v>
      </c>
      <c r="AB42" s="13">
        <f t="shared" si="10"/>
        <v>120</v>
      </c>
      <c r="AC42" s="13">
        <f t="shared" si="11"/>
        <v>80</v>
      </c>
      <c r="AD42" s="13"/>
    </row>
    <row r="43" customHeight="1" spans="1:30">
      <c r="A43" s="13" t="s">
        <v>129</v>
      </c>
      <c r="B43" s="12">
        <v>29</v>
      </c>
      <c r="C43" s="13" t="s">
        <v>141</v>
      </c>
      <c r="D43" s="14" t="s">
        <v>142</v>
      </c>
      <c r="E43" s="14" t="s">
        <v>143</v>
      </c>
      <c r="F43" s="14" t="s">
        <v>144</v>
      </c>
      <c r="G43" s="14" t="s">
        <v>37</v>
      </c>
      <c r="H43" s="15" t="s">
        <v>134</v>
      </c>
      <c r="I43" s="14" t="s">
        <v>135</v>
      </c>
      <c r="J43" s="14" t="s">
        <v>136</v>
      </c>
      <c r="K43" s="13"/>
      <c r="L43" s="13"/>
      <c r="M43" s="13"/>
      <c r="N43" s="13"/>
      <c r="O43" s="13"/>
      <c r="P43" s="13"/>
      <c r="Q43" s="13"/>
      <c r="R43" s="13"/>
      <c r="S43" s="13">
        <v>80.39</v>
      </c>
      <c r="T43" s="13">
        <v>10</v>
      </c>
      <c r="U43" s="13">
        <v>6</v>
      </c>
      <c r="V43" s="13">
        <v>4</v>
      </c>
      <c r="W43" s="13"/>
      <c r="X43" s="13"/>
      <c r="Y43" s="13"/>
      <c r="Z43" s="13"/>
      <c r="AA43" s="13">
        <f t="shared" si="13"/>
        <v>803.9</v>
      </c>
      <c r="AB43" s="13">
        <f t="shared" si="10"/>
        <v>482.34</v>
      </c>
      <c r="AC43" s="13">
        <f t="shared" si="11"/>
        <v>321.56</v>
      </c>
      <c r="AD43" s="13"/>
    </row>
    <row r="44" customHeight="1" spans="1:30">
      <c r="A44" s="13" t="s">
        <v>129</v>
      </c>
      <c r="B44" s="12">
        <v>30</v>
      </c>
      <c r="C44" s="13" t="s">
        <v>368</v>
      </c>
      <c r="D44" s="14" t="s">
        <v>369</v>
      </c>
      <c r="E44" s="14" t="s">
        <v>370</v>
      </c>
      <c r="F44" s="14" t="s">
        <v>371</v>
      </c>
      <c r="G44" s="14" t="s">
        <v>37</v>
      </c>
      <c r="H44" s="15" t="s">
        <v>134</v>
      </c>
      <c r="I44" s="14" t="s">
        <v>135</v>
      </c>
      <c r="J44" s="14" t="s">
        <v>136</v>
      </c>
      <c r="K44" s="13"/>
      <c r="L44" s="13"/>
      <c r="M44" s="13"/>
      <c r="N44" s="13"/>
      <c r="O44" s="13"/>
      <c r="P44" s="13"/>
      <c r="Q44" s="13"/>
      <c r="R44" s="13"/>
      <c r="S44" s="13">
        <v>27</v>
      </c>
      <c r="T44" s="13">
        <v>20</v>
      </c>
      <c r="U44" s="13">
        <v>12</v>
      </c>
      <c r="V44" s="13">
        <v>8</v>
      </c>
      <c r="W44" s="13"/>
      <c r="X44" s="13"/>
      <c r="Y44" s="13"/>
      <c r="Z44" s="13"/>
      <c r="AA44" s="13">
        <f t="shared" si="13"/>
        <v>540</v>
      </c>
      <c r="AB44" s="13">
        <f t="shared" si="10"/>
        <v>324</v>
      </c>
      <c r="AC44" s="13">
        <f t="shared" si="11"/>
        <v>216</v>
      </c>
      <c r="AD44" s="13"/>
    </row>
    <row r="45" customHeight="1" spans="1:30">
      <c r="A45" s="13" t="s">
        <v>129</v>
      </c>
      <c r="B45" s="12">
        <v>31</v>
      </c>
      <c r="C45" s="13" t="s">
        <v>145</v>
      </c>
      <c r="D45" s="14" t="s">
        <v>146</v>
      </c>
      <c r="E45" s="14" t="s">
        <v>147</v>
      </c>
      <c r="F45" s="14" t="s">
        <v>148</v>
      </c>
      <c r="G45" s="14" t="s">
        <v>37</v>
      </c>
      <c r="H45" s="15" t="s">
        <v>134</v>
      </c>
      <c r="I45" s="14" t="s">
        <v>135</v>
      </c>
      <c r="J45" s="14" t="s">
        <v>136</v>
      </c>
      <c r="K45" s="13"/>
      <c r="L45" s="13"/>
      <c r="M45" s="13"/>
      <c r="N45" s="13"/>
      <c r="O45" s="13"/>
      <c r="P45" s="13"/>
      <c r="Q45" s="13"/>
      <c r="R45" s="13"/>
      <c r="S45" s="13">
        <v>27.93</v>
      </c>
      <c r="T45" s="13">
        <v>20</v>
      </c>
      <c r="U45" s="13">
        <v>12</v>
      </c>
      <c r="V45" s="13">
        <v>8</v>
      </c>
      <c r="W45" s="13"/>
      <c r="X45" s="13"/>
      <c r="Y45" s="13"/>
      <c r="Z45" s="13"/>
      <c r="AA45" s="13">
        <f t="shared" si="13"/>
        <v>558.6</v>
      </c>
      <c r="AB45" s="13">
        <f t="shared" si="10"/>
        <v>335.16</v>
      </c>
      <c r="AC45" s="13">
        <f t="shared" si="11"/>
        <v>223.44</v>
      </c>
      <c r="AD45" s="13"/>
    </row>
    <row r="46" customHeight="1" spans="1:30">
      <c r="A46" s="13" t="s">
        <v>129</v>
      </c>
      <c r="B46" s="12">
        <v>32</v>
      </c>
      <c r="C46" s="13" t="s">
        <v>372</v>
      </c>
      <c r="D46" s="14" t="s">
        <v>373</v>
      </c>
      <c r="E46" s="14" t="s">
        <v>374</v>
      </c>
      <c r="F46" s="14" t="s">
        <v>375</v>
      </c>
      <c r="G46" s="14" t="s">
        <v>37</v>
      </c>
      <c r="H46" s="15" t="s">
        <v>312</v>
      </c>
      <c r="I46" s="14" t="s">
        <v>313</v>
      </c>
      <c r="J46" s="14" t="s">
        <v>314</v>
      </c>
      <c r="K46" s="13"/>
      <c r="L46" s="13"/>
      <c r="M46" s="13"/>
      <c r="N46" s="13"/>
      <c r="O46" s="13"/>
      <c r="P46" s="13"/>
      <c r="Q46" s="13"/>
      <c r="R46" s="13"/>
      <c r="S46" s="13">
        <v>13.8</v>
      </c>
      <c r="T46" s="13">
        <v>20</v>
      </c>
      <c r="U46" s="13">
        <v>12</v>
      </c>
      <c r="V46" s="13">
        <v>8</v>
      </c>
      <c r="W46" s="13"/>
      <c r="X46" s="13"/>
      <c r="Y46" s="13"/>
      <c r="Z46" s="13"/>
      <c r="AA46" s="13">
        <f t="shared" si="13"/>
        <v>276</v>
      </c>
      <c r="AB46" s="13">
        <f t="shared" si="10"/>
        <v>165.6</v>
      </c>
      <c r="AC46" s="13">
        <f t="shared" si="11"/>
        <v>110.4</v>
      </c>
      <c r="AD46" s="13"/>
    </row>
    <row r="47" customHeight="1" spans="1:30">
      <c r="A47" s="13" t="s">
        <v>129</v>
      </c>
      <c r="B47" s="12">
        <v>33</v>
      </c>
      <c r="C47" s="13" t="s">
        <v>376</v>
      </c>
      <c r="D47" s="14" t="s">
        <v>377</v>
      </c>
      <c r="E47" s="14" t="s">
        <v>378</v>
      </c>
      <c r="F47" s="14" t="s">
        <v>379</v>
      </c>
      <c r="G47" s="14" t="s">
        <v>37</v>
      </c>
      <c r="H47" s="15" t="s">
        <v>312</v>
      </c>
      <c r="I47" s="14" t="s">
        <v>313</v>
      </c>
      <c r="J47" s="14" t="s">
        <v>314</v>
      </c>
      <c r="K47" s="13"/>
      <c r="L47" s="13"/>
      <c r="M47" s="13"/>
      <c r="N47" s="13"/>
      <c r="O47" s="13"/>
      <c r="P47" s="13"/>
      <c r="Q47" s="13"/>
      <c r="R47" s="13"/>
      <c r="S47" s="13">
        <v>11.46</v>
      </c>
      <c r="T47" s="13">
        <v>20</v>
      </c>
      <c r="U47" s="13">
        <v>12</v>
      </c>
      <c r="V47" s="13">
        <v>8</v>
      </c>
      <c r="W47" s="13"/>
      <c r="X47" s="13"/>
      <c r="Y47" s="13"/>
      <c r="Z47" s="13"/>
      <c r="AA47" s="13">
        <f t="shared" si="13"/>
        <v>229.2</v>
      </c>
      <c r="AB47" s="13">
        <f t="shared" si="10"/>
        <v>137.52</v>
      </c>
      <c r="AC47" s="13">
        <f t="shared" si="11"/>
        <v>91.68</v>
      </c>
      <c r="AD47" s="13"/>
    </row>
    <row r="48" customHeight="1" spans="1:30">
      <c r="A48" s="13" t="s">
        <v>129</v>
      </c>
      <c r="B48" s="12">
        <v>34</v>
      </c>
      <c r="C48" s="13" t="s">
        <v>380</v>
      </c>
      <c r="D48" s="14" t="s">
        <v>381</v>
      </c>
      <c r="E48" s="14" t="s">
        <v>382</v>
      </c>
      <c r="F48" s="14" t="s">
        <v>383</v>
      </c>
      <c r="G48" s="14" t="s">
        <v>37</v>
      </c>
      <c r="H48" s="15" t="s">
        <v>312</v>
      </c>
      <c r="I48" s="14" t="s">
        <v>313</v>
      </c>
      <c r="J48" s="14" t="s">
        <v>314</v>
      </c>
      <c r="K48" s="13"/>
      <c r="L48" s="13"/>
      <c r="M48" s="13"/>
      <c r="N48" s="13"/>
      <c r="O48" s="13"/>
      <c r="P48" s="13"/>
      <c r="Q48" s="13"/>
      <c r="R48" s="13"/>
      <c r="S48" s="13">
        <v>8.9</v>
      </c>
      <c r="T48" s="13">
        <v>20</v>
      </c>
      <c r="U48" s="13">
        <v>12</v>
      </c>
      <c r="V48" s="13">
        <v>8</v>
      </c>
      <c r="W48" s="13"/>
      <c r="X48" s="13"/>
      <c r="Y48" s="13"/>
      <c r="Z48" s="13"/>
      <c r="AA48" s="13">
        <f t="shared" si="13"/>
        <v>178</v>
      </c>
      <c r="AB48" s="13">
        <f t="shared" si="10"/>
        <v>106.8</v>
      </c>
      <c r="AC48" s="13">
        <f t="shared" si="11"/>
        <v>71.2</v>
      </c>
      <c r="AD48" s="13"/>
    </row>
    <row r="49" customHeight="1" spans="1:30">
      <c r="A49" s="13" t="s">
        <v>129</v>
      </c>
      <c r="B49" s="12">
        <v>35</v>
      </c>
      <c r="C49" s="13" t="s">
        <v>384</v>
      </c>
      <c r="D49" s="14" t="s">
        <v>385</v>
      </c>
      <c r="E49" s="14" t="s">
        <v>386</v>
      </c>
      <c r="F49" s="14" t="s">
        <v>387</v>
      </c>
      <c r="G49" s="14" t="s">
        <v>37</v>
      </c>
      <c r="H49" s="15" t="s">
        <v>312</v>
      </c>
      <c r="I49" s="14" t="s">
        <v>313</v>
      </c>
      <c r="J49" s="14" t="s">
        <v>314</v>
      </c>
      <c r="K49" s="13"/>
      <c r="L49" s="13"/>
      <c r="M49" s="13"/>
      <c r="N49" s="13"/>
      <c r="O49" s="13"/>
      <c r="P49" s="13"/>
      <c r="Q49" s="13"/>
      <c r="R49" s="13"/>
      <c r="S49" s="13">
        <v>10.23</v>
      </c>
      <c r="T49" s="13">
        <v>20</v>
      </c>
      <c r="U49" s="13">
        <v>12</v>
      </c>
      <c r="V49" s="13">
        <v>8</v>
      </c>
      <c r="W49" s="13"/>
      <c r="X49" s="13"/>
      <c r="Y49" s="13"/>
      <c r="Z49" s="13"/>
      <c r="AA49" s="13">
        <f t="shared" si="13"/>
        <v>204.6</v>
      </c>
      <c r="AB49" s="13">
        <f t="shared" si="10"/>
        <v>122.76</v>
      </c>
      <c r="AC49" s="13">
        <f t="shared" si="11"/>
        <v>81.84</v>
      </c>
      <c r="AD49" s="13"/>
    </row>
    <row r="50" customHeight="1" spans="1:30">
      <c r="A50" s="13" t="s">
        <v>129</v>
      </c>
      <c r="B50" s="12">
        <v>36</v>
      </c>
      <c r="C50" s="13" t="s">
        <v>388</v>
      </c>
      <c r="D50" s="14" t="s">
        <v>389</v>
      </c>
      <c r="E50" s="14" t="s">
        <v>390</v>
      </c>
      <c r="F50" s="14" t="s">
        <v>391</v>
      </c>
      <c r="G50" s="14" t="s">
        <v>37</v>
      </c>
      <c r="H50" s="15" t="s">
        <v>312</v>
      </c>
      <c r="I50" s="14" t="s">
        <v>313</v>
      </c>
      <c r="J50" s="14" t="s">
        <v>314</v>
      </c>
      <c r="K50" s="13"/>
      <c r="L50" s="13"/>
      <c r="M50" s="13"/>
      <c r="N50" s="13"/>
      <c r="O50" s="13"/>
      <c r="P50" s="13"/>
      <c r="Q50" s="13"/>
      <c r="R50" s="13"/>
      <c r="S50" s="13">
        <v>17.95</v>
      </c>
      <c r="T50" s="13">
        <v>20</v>
      </c>
      <c r="U50" s="13">
        <v>12</v>
      </c>
      <c r="V50" s="13">
        <v>8</v>
      </c>
      <c r="W50" s="13"/>
      <c r="X50" s="13"/>
      <c r="Y50" s="13"/>
      <c r="Z50" s="13"/>
      <c r="AA50" s="13">
        <f t="shared" si="13"/>
        <v>359</v>
      </c>
      <c r="AB50" s="13">
        <f t="shared" si="10"/>
        <v>215.4</v>
      </c>
      <c r="AC50" s="13">
        <f t="shared" si="11"/>
        <v>143.6</v>
      </c>
      <c r="AD50" s="13"/>
    </row>
    <row r="51" customHeight="1" spans="1:30">
      <c r="A51" s="13" t="s">
        <v>129</v>
      </c>
      <c r="B51" s="12">
        <v>37</v>
      </c>
      <c r="C51" s="13" t="s">
        <v>392</v>
      </c>
      <c r="D51" s="14" t="s">
        <v>393</v>
      </c>
      <c r="E51" s="14" t="s">
        <v>394</v>
      </c>
      <c r="F51" s="14" t="s">
        <v>395</v>
      </c>
      <c r="G51" s="14" t="s">
        <v>37</v>
      </c>
      <c r="H51" s="15" t="s">
        <v>312</v>
      </c>
      <c r="I51" s="14" t="s">
        <v>313</v>
      </c>
      <c r="J51" s="14" t="s">
        <v>314</v>
      </c>
      <c r="K51" s="13"/>
      <c r="L51" s="13"/>
      <c r="M51" s="13"/>
      <c r="N51" s="13"/>
      <c r="O51" s="13"/>
      <c r="P51" s="13"/>
      <c r="Q51" s="13"/>
      <c r="R51" s="13"/>
      <c r="S51" s="13">
        <v>24.8</v>
      </c>
      <c r="T51" s="13">
        <v>20</v>
      </c>
      <c r="U51" s="13">
        <v>12</v>
      </c>
      <c r="V51" s="13">
        <v>8</v>
      </c>
      <c r="W51" s="13"/>
      <c r="X51" s="13"/>
      <c r="Y51" s="13"/>
      <c r="Z51" s="13"/>
      <c r="AA51" s="13">
        <f t="shared" si="13"/>
        <v>496</v>
      </c>
      <c r="AB51" s="13">
        <f t="shared" si="10"/>
        <v>297.6</v>
      </c>
      <c r="AC51" s="13">
        <f t="shared" si="11"/>
        <v>198.4</v>
      </c>
      <c r="AD51" s="13"/>
    </row>
    <row r="52" customHeight="1" spans="1:30">
      <c r="A52" s="13" t="s">
        <v>129</v>
      </c>
      <c r="B52" s="12">
        <v>38</v>
      </c>
      <c r="C52" s="13" t="s">
        <v>396</v>
      </c>
      <c r="D52" s="14" t="s">
        <v>397</v>
      </c>
      <c r="E52" s="14" t="s">
        <v>398</v>
      </c>
      <c r="F52" s="14" t="s">
        <v>399</v>
      </c>
      <c r="G52" s="14" t="s">
        <v>37</v>
      </c>
      <c r="H52" s="15" t="s">
        <v>312</v>
      </c>
      <c r="I52" s="14" t="s">
        <v>313</v>
      </c>
      <c r="J52" s="14" t="s">
        <v>314</v>
      </c>
      <c r="K52" s="13"/>
      <c r="L52" s="13"/>
      <c r="M52" s="13"/>
      <c r="N52" s="13"/>
      <c r="O52" s="13"/>
      <c r="P52" s="13"/>
      <c r="Q52" s="13"/>
      <c r="R52" s="13"/>
      <c r="S52" s="13">
        <v>5.84</v>
      </c>
      <c r="T52" s="13">
        <v>20</v>
      </c>
      <c r="U52" s="13">
        <v>12</v>
      </c>
      <c r="V52" s="13">
        <v>8</v>
      </c>
      <c r="W52" s="13"/>
      <c r="X52" s="13"/>
      <c r="Y52" s="13"/>
      <c r="Z52" s="13"/>
      <c r="AA52" s="13">
        <f t="shared" si="13"/>
        <v>116.8</v>
      </c>
      <c r="AB52" s="13">
        <f t="shared" si="10"/>
        <v>70.08</v>
      </c>
      <c r="AC52" s="13">
        <f t="shared" si="11"/>
        <v>46.72</v>
      </c>
      <c r="AD52" s="13"/>
    </row>
    <row r="53" customHeight="1" spans="1:30">
      <c r="A53" s="13" t="s">
        <v>129</v>
      </c>
      <c r="B53" s="12">
        <v>39</v>
      </c>
      <c r="C53" s="13" t="s">
        <v>400</v>
      </c>
      <c r="D53" s="14" t="s">
        <v>401</v>
      </c>
      <c r="E53" s="14" t="s">
        <v>402</v>
      </c>
      <c r="F53" s="14" t="s">
        <v>403</v>
      </c>
      <c r="G53" s="14" t="s">
        <v>37</v>
      </c>
      <c r="H53" s="15" t="s">
        <v>312</v>
      </c>
      <c r="I53" s="14" t="s">
        <v>313</v>
      </c>
      <c r="J53" s="14" t="s">
        <v>314</v>
      </c>
      <c r="K53" s="13"/>
      <c r="L53" s="13"/>
      <c r="M53" s="13"/>
      <c r="N53" s="13"/>
      <c r="O53" s="13"/>
      <c r="P53" s="13"/>
      <c r="Q53" s="13"/>
      <c r="R53" s="13"/>
      <c r="S53" s="13">
        <v>17.31</v>
      </c>
      <c r="T53" s="13">
        <v>20</v>
      </c>
      <c r="U53" s="13">
        <v>12</v>
      </c>
      <c r="V53" s="13">
        <v>8</v>
      </c>
      <c r="W53" s="13"/>
      <c r="X53" s="13"/>
      <c r="Y53" s="13"/>
      <c r="Z53" s="13"/>
      <c r="AA53" s="13">
        <f t="shared" si="13"/>
        <v>346.2</v>
      </c>
      <c r="AB53" s="13">
        <f t="shared" si="10"/>
        <v>207.72</v>
      </c>
      <c r="AC53" s="13">
        <f t="shared" si="11"/>
        <v>138.48</v>
      </c>
      <c r="AD53" s="13"/>
    </row>
    <row r="54" customHeight="1" spans="1:30">
      <c r="A54" s="13" t="s">
        <v>129</v>
      </c>
      <c r="B54" s="12">
        <v>40</v>
      </c>
      <c r="C54" s="13" t="s">
        <v>404</v>
      </c>
      <c r="D54" s="14" t="s">
        <v>405</v>
      </c>
      <c r="E54" s="14" t="s">
        <v>406</v>
      </c>
      <c r="F54" s="14" t="s">
        <v>407</v>
      </c>
      <c r="G54" s="14" t="s">
        <v>37</v>
      </c>
      <c r="H54" s="15" t="s">
        <v>312</v>
      </c>
      <c r="I54" s="14" t="s">
        <v>313</v>
      </c>
      <c r="J54" s="14" t="s">
        <v>314</v>
      </c>
      <c r="K54" s="13"/>
      <c r="L54" s="23"/>
      <c r="M54" s="23"/>
      <c r="N54" s="23"/>
      <c r="O54" s="23"/>
      <c r="P54" s="23"/>
      <c r="Q54" s="23"/>
      <c r="R54" s="23"/>
      <c r="S54" s="13">
        <v>10.54</v>
      </c>
      <c r="T54" s="13">
        <v>20</v>
      </c>
      <c r="U54" s="13">
        <v>12</v>
      </c>
      <c r="V54" s="13">
        <v>8</v>
      </c>
      <c r="W54" s="23"/>
      <c r="X54" s="23"/>
      <c r="Y54" s="23"/>
      <c r="Z54" s="23"/>
      <c r="AA54" s="13">
        <f t="shared" si="13"/>
        <v>210.8</v>
      </c>
      <c r="AB54" s="13">
        <f t="shared" si="10"/>
        <v>126.48</v>
      </c>
      <c r="AC54" s="13">
        <f t="shared" si="11"/>
        <v>84.32</v>
      </c>
      <c r="AD54" s="23"/>
    </row>
    <row r="55" customHeight="1" spans="1:30">
      <c r="A55" s="13" t="s">
        <v>129</v>
      </c>
      <c r="B55" s="12">
        <v>41</v>
      </c>
      <c r="C55" s="13" t="s">
        <v>408</v>
      </c>
      <c r="D55" s="14" t="s">
        <v>409</v>
      </c>
      <c r="E55" s="14" t="s">
        <v>410</v>
      </c>
      <c r="F55" s="14" t="s">
        <v>411</v>
      </c>
      <c r="G55" s="14" t="s">
        <v>37</v>
      </c>
      <c r="H55" s="15" t="s">
        <v>312</v>
      </c>
      <c r="I55" s="14" t="s">
        <v>313</v>
      </c>
      <c r="J55" s="14" t="s">
        <v>314</v>
      </c>
      <c r="K55" s="13"/>
      <c r="L55" s="23"/>
      <c r="M55" s="23"/>
      <c r="N55" s="23"/>
      <c r="O55" s="23"/>
      <c r="P55" s="23"/>
      <c r="Q55" s="23"/>
      <c r="R55" s="23"/>
      <c r="S55" s="13">
        <v>15.98</v>
      </c>
      <c r="T55" s="13">
        <v>20</v>
      </c>
      <c r="U55" s="13">
        <v>12</v>
      </c>
      <c r="V55" s="13">
        <v>8</v>
      </c>
      <c r="W55" s="23"/>
      <c r="X55" s="23"/>
      <c r="Y55" s="23"/>
      <c r="Z55" s="23"/>
      <c r="AA55" s="13">
        <f t="shared" si="13"/>
        <v>319.6</v>
      </c>
      <c r="AB55" s="13">
        <f t="shared" si="10"/>
        <v>191.76</v>
      </c>
      <c r="AC55" s="13">
        <f t="shared" si="11"/>
        <v>127.84</v>
      </c>
      <c r="AD55" s="23"/>
    </row>
    <row r="56" customHeight="1" spans="1:30">
      <c r="A56" s="13" t="s">
        <v>129</v>
      </c>
      <c r="B56" s="12">
        <v>42</v>
      </c>
      <c r="C56" s="13" t="s">
        <v>412</v>
      </c>
      <c r="D56" s="14" t="s">
        <v>413</v>
      </c>
      <c r="E56" s="14" t="s">
        <v>414</v>
      </c>
      <c r="F56" s="14" t="s">
        <v>415</v>
      </c>
      <c r="G56" s="14" t="s">
        <v>37</v>
      </c>
      <c r="H56" s="15" t="s">
        <v>312</v>
      </c>
      <c r="I56" s="14" t="s">
        <v>313</v>
      </c>
      <c r="J56" s="14" t="s">
        <v>314</v>
      </c>
      <c r="K56" s="13"/>
      <c r="L56" s="13"/>
      <c r="M56" s="13"/>
      <c r="N56" s="13"/>
      <c r="O56" s="13"/>
      <c r="P56" s="13"/>
      <c r="Q56" s="13"/>
      <c r="R56" s="13"/>
      <c r="S56" s="13">
        <v>23.35</v>
      </c>
      <c r="T56" s="13">
        <v>20</v>
      </c>
      <c r="U56" s="13">
        <v>12</v>
      </c>
      <c r="V56" s="13">
        <v>8</v>
      </c>
      <c r="W56" s="13"/>
      <c r="X56" s="13"/>
      <c r="Y56" s="13"/>
      <c r="Z56" s="13"/>
      <c r="AA56" s="13">
        <f t="shared" si="13"/>
        <v>467</v>
      </c>
      <c r="AB56" s="13">
        <f t="shared" si="10"/>
        <v>280.2</v>
      </c>
      <c r="AC56" s="13">
        <f t="shared" si="11"/>
        <v>186.8</v>
      </c>
      <c r="AD56" s="13"/>
    </row>
    <row r="57" customHeight="1" spans="1:30">
      <c r="A57" s="13" t="s">
        <v>129</v>
      </c>
      <c r="B57" s="12">
        <v>43</v>
      </c>
      <c r="C57" s="13" t="s">
        <v>163</v>
      </c>
      <c r="D57" s="14" t="s">
        <v>164</v>
      </c>
      <c r="E57" s="14" t="s">
        <v>165</v>
      </c>
      <c r="F57" s="14" t="s">
        <v>166</v>
      </c>
      <c r="G57" s="14" t="s">
        <v>37</v>
      </c>
      <c r="H57" s="15" t="s">
        <v>312</v>
      </c>
      <c r="I57" s="14" t="s">
        <v>313</v>
      </c>
      <c r="J57" s="14" t="s">
        <v>314</v>
      </c>
      <c r="K57" s="13"/>
      <c r="L57" s="13"/>
      <c r="M57" s="13"/>
      <c r="N57" s="13"/>
      <c r="O57" s="13"/>
      <c r="P57" s="13"/>
      <c r="Q57" s="13"/>
      <c r="R57" s="13"/>
      <c r="S57" s="13">
        <v>32.2</v>
      </c>
      <c r="T57" s="13">
        <v>10</v>
      </c>
      <c r="U57" s="13">
        <v>6</v>
      </c>
      <c r="V57" s="13">
        <v>4</v>
      </c>
      <c r="W57" s="13"/>
      <c r="X57" s="13"/>
      <c r="Y57" s="13"/>
      <c r="Z57" s="13"/>
      <c r="AA57" s="13">
        <f t="shared" si="13"/>
        <v>322</v>
      </c>
      <c r="AB57" s="13">
        <f t="shared" si="10"/>
        <v>193.2</v>
      </c>
      <c r="AC57" s="13">
        <f t="shared" si="11"/>
        <v>128.8</v>
      </c>
      <c r="AD57" s="13"/>
    </row>
    <row r="58" customHeight="1" spans="1:30">
      <c r="A58" s="13" t="s">
        <v>129</v>
      </c>
      <c r="B58" s="12">
        <v>44</v>
      </c>
      <c r="C58" s="13" t="s">
        <v>416</v>
      </c>
      <c r="D58" s="14" t="s">
        <v>417</v>
      </c>
      <c r="E58" s="14" t="s">
        <v>418</v>
      </c>
      <c r="F58" s="14" t="s">
        <v>419</v>
      </c>
      <c r="G58" s="14" t="s">
        <v>37</v>
      </c>
      <c r="H58" s="15" t="s">
        <v>312</v>
      </c>
      <c r="I58" s="14" t="s">
        <v>313</v>
      </c>
      <c r="J58" s="14" t="s">
        <v>314</v>
      </c>
      <c r="K58" s="13"/>
      <c r="L58" s="13"/>
      <c r="M58" s="13"/>
      <c r="N58" s="13"/>
      <c r="O58" s="13"/>
      <c r="P58" s="13"/>
      <c r="Q58" s="13"/>
      <c r="R58" s="13"/>
      <c r="S58" s="13">
        <v>42.23</v>
      </c>
      <c r="T58" s="13">
        <v>10</v>
      </c>
      <c r="U58" s="13">
        <v>6</v>
      </c>
      <c r="V58" s="13">
        <v>4</v>
      </c>
      <c r="W58" s="13"/>
      <c r="X58" s="13"/>
      <c r="Y58" s="13"/>
      <c r="Z58" s="13"/>
      <c r="AA58" s="13">
        <f t="shared" si="13"/>
        <v>422.3</v>
      </c>
      <c r="AB58" s="13">
        <f t="shared" si="10"/>
        <v>253.38</v>
      </c>
      <c r="AC58" s="13">
        <f t="shared" si="11"/>
        <v>168.92</v>
      </c>
      <c r="AD58" s="13"/>
    </row>
    <row r="59" customHeight="1" spans="1:30">
      <c r="A59" s="13" t="s">
        <v>129</v>
      </c>
      <c r="B59" s="12">
        <v>45</v>
      </c>
      <c r="C59" s="13" t="s">
        <v>420</v>
      </c>
      <c r="D59" s="14" t="s">
        <v>421</v>
      </c>
      <c r="E59" s="14" t="s">
        <v>422</v>
      </c>
      <c r="F59" s="14" t="s">
        <v>423</v>
      </c>
      <c r="G59" s="14" t="s">
        <v>37</v>
      </c>
      <c r="H59" s="15" t="s">
        <v>312</v>
      </c>
      <c r="I59" s="14" t="s">
        <v>313</v>
      </c>
      <c r="J59" s="14" t="s">
        <v>314</v>
      </c>
      <c r="K59" s="13"/>
      <c r="L59" s="13"/>
      <c r="M59" s="13"/>
      <c r="N59" s="13"/>
      <c r="O59" s="13"/>
      <c r="P59" s="13"/>
      <c r="Q59" s="13"/>
      <c r="R59" s="13"/>
      <c r="S59" s="13">
        <v>37.8</v>
      </c>
      <c r="T59" s="13">
        <v>10</v>
      </c>
      <c r="U59" s="13">
        <v>6</v>
      </c>
      <c r="V59" s="13">
        <v>4</v>
      </c>
      <c r="W59" s="13"/>
      <c r="X59" s="13"/>
      <c r="Y59" s="13"/>
      <c r="Z59" s="13"/>
      <c r="AA59" s="13">
        <f t="shared" si="13"/>
        <v>378</v>
      </c>
      <c r="AB59" s="13">
        <f t="shared" si="10"/>
        <v>226.8</v>
      </c>
      <c r="AC59" s="13">
        <f t="shared" si="11"/>
        <v>151.2</v>
      </c>
      <c r="AD59" s="13"/>
    </row>
    <row r="60" customHeight="1" spans="1:30">
      <c r="A60" s="13" t="s">
        <v>129</v>
      </c>
      <c r="B60" s="12">
        <v>46</v>
      </c>
      <c r="C60" s="13" t="s">
        <v>424</v>
      </c>
      <c r="D60" s="14" t="s">
        <v>425</v>
      </c>
      <c r="E60" s="14" t="s">
        <v>426</v>
      </c>
      <c r="F60" s="14" t="s">
        <v>427</v>
      </c>
      <c r="G60" s="14" t="s">
        <v>37</v>
      </c>
      <c r="H60" s="15" t="s">
        <v>312</v>
      </c>
      <c r="I60" s="14" t="s">
        <v>313</v>
      </c>
      <c r="J60" s="14" t="s">
        <v>314</v>
      </c>
      <c r="K60" s="13"/>
      <c r="L60" s="13"/>
      <c r="M60" s="13"/>
      <c r="N60" s="13"/>
      <c r="O60" s="13"/>
      <c r="P60" s="13"/>
      <c r="Q60" s="13"/>
      <c r="R60" s="13"/>
      <c r="S60" s="13">
        <v>10.77</v>
      </c>
      <c r="T60" s="13">
        <v>20</v>
      </c>
      <c r="U60" s="13">
        <v>12</v>
      </c>
      <c r="V60" s="13">
        <v>8</v>
      </c>
      <c r="W60" s="13"/>
      <c r="X60" s="13"/>
      <c r="Y60" s="13"/>
      <c r="Z60" s="13"/>
      <c r="AA60" s="13">
        <f t="shared" si="13"/>
        <v>215.4</v>
      </c>
      <c r="AB60" s="13">
        <f t="shared" si="10"/>
        <v>129.24</v>
      </c>
      <c r="AC60" s="13">
        <f t="shared" si="11"/>
        <v>86.16</v>
      </c>
      <c r="AD60" s="13"/>
    </row>
    <row r="61" customHeight="1" spans="1:30">
      <c r="A61" s="13" t="s">
        <v>129</v>
      </c>
      <c r="B61" s="12">
        <v>47</v>
      </c>
      <c r="C61" s="13" t="s">
        <v>312</v>
      </c>
      <c r="D61" s="14" t="s">
        <v>313</v>
      </c>
      <c r="E61" s="14" t="s">
        <v>428</v>
      </c>
      <c r="F61" s="14" t="s">
        <v>314</v>
      </c>
      <c r="G61" s="14" t="s">
        <v>37</v>
      </c>
      <c r="H61" s="15" t="s">
        <v>134</v>
      </c>
      <c r="I61" s="14" t="s">
        <v>135</v>
      </c>
      <c r="J61" s="14" t="s">
        <v>136</v>
      </c>
      <c r="K61" s="13"/>
      <c r="L61" s="13"/>
      <c r="M61" s="13"/>
      <c r="N61" s="13"/>
      <c r="O61" s="13"/>
      <c r="P61" s="13"/>
      <c r="Q61" s="13"/>
      <c r="R61" s="13"/>
      <c r="S61" s="13">
        <v>88</v>
      </c>
      <c r="T61" s="13">
        <v>10</v>
      </c>
      <c r="U61" s="13">
        <v>6</v>
      </c>
      <c r="V61" s="13">
        <v>4</v>
      </c>
      <c r="W61" s="13"/>
      <c r="X61" s="13"/>
      <c r="Y61" s="13"/>
      <c r="Z61" s="13"/>
      <c r="AA61" s="13">
        <f t="shared" si="13"/>
        <v>880</v>
      </c>
      <c r="AB61" s="13">
        <f t="shared" si="10"/>
        <v>528</v>
      </c>
      <c r="AC61" s="13">
        <f t="shared" si="11"/>
        <v>352</v>
      </c>
      <c r="AD61" s="13"/>
    </row>
    <row r="62" customHeight="1" spans="1:30">
      <c r="A62" s="16" t="s">
        <v>41</v>
      </c>
      <c r="B62" s="12"/>
      <c r="C62" s="16"/>
      <c r="D62" s="17"/>
      <c r="E62" s="17"/>
      <c r="F62" s="17"/>
      <c r="G62" s="14"/>
      <c r="H62" s="15"/>
      <c r="I62" s="14"/>
      <c r="J62" s="14"/>
      <c r="K62" s="16"/>
      <c r="L62" s="16"/>
      <c r="M62" s="16"/>
      <c r="N62" s="16"/>
      <c r="O62" s="16"/>
      <c r="P62" s="16"/>
      <c r="Q62" s="16"/>
      <c r="R62" s="16"/>
      <c r="S62" s="16">
        <f>SUM(S42:S61)</f>
        <v>516.48</v>
      </c>
      <c r="T62" s="13"/>
      <c r="U62" s="13"/>
      <c r="V62" s="13"/>
      <c r="W62" s="16"/>
      <c r="X62" s="16"/>
      <c r="Y62" s="16"/>
      <c r="Z62" s="16"/>
      <c r="AA62" s="16">
        <f t="shared" si="13"/>
        <v>7523.4</v>
      </c>
      <c r="AB62" s="16">
        <f>SUM(AB42:AB61)</f>
        <v>4514.04</v>
      </c>
      <c r="AC62" s="16">
        <f>SUM(AC42:AC61)</f>
        <v>3009.36</v>
      </c>
      <c r="AD62" s="16"/>
    </row>
    <row r="63" customHeight="1" spans="1:30">
      <c r="A63" s="13" t="s">
        <v>84</v>
      </c>
      <c r="B63" s="12">
        <v>48</v>
      </c>
      <c r="C63" s="13" t="s">
        <v>429</v>
      </c>
      <c r="D63" s="14" t="s">
        <v>430</v>
      </c>
      <c r="E63" s="14" t="s">
        <v>431</v>
      </c>
      <c r="F63" s="14" t="s">
        <v>432</v>
      </c>
      <c r="G63" s="14" t="s">
        <v>37</v>
      </c>
      <c r="H63" s="15" t="s">
        <v>271</v>
      </c>
      <c r="I63" s="14" t="s">
        <v>272</v>
      </c>
      <c r="J63" s="14" t="s">
        <v>273</v>
      </c>
      <c r="K63" s="13"/>
      <c r="L63" s="13"/>
      <c r="M63" s="13"/>
      <c r="N63" s="13"/>
      <c r="O63" s="13"/>
      <c r="P63" s="13"/>
      <c r="Q63" s="13"/>
      <c r="R63" s="13"/>
      <c r="S63" s="13">
        <v>17.47</v>
      </c>
      <c r="T63" s="13">
        <v>20</v>
      </c>
      <c r="U63" s="13">
        <v>12</v>
      </c>
      <c r="V63" s="13">
        <v>8</v>
      </c>
      <c r="W63" s="13"/>
      <c r="X63" s="13"/>
      <c r="Y63" s="13"/>
      <c r="Z63" s="13"/>
      <c r="AA63" s="13">
        <f t="shared" si="13"/>
        <v>349.4</v>
      </c>
      <c r="AB63" s="13">
        <f t="shared" ref="AB63:AB81" si="14">S63*U63</f>
        <v>209.64</v>
      </c>
      <c r="AC63" s="13">
        <f t="shared" ref="AC63:AC81" si="15">S63*V63</f>
        <v>139.76</v>
      </c>
      <c r="AD63" s="13"/>
    </row>
    <row r="64" customHeight="1" spans="1:30">
      <c r="A64" s="13" t="s">
        <v>84</v>
      </c>
      <c r="B64" s="12">
        <v>49</v>
      </c>
      <c r="C64" s="13" t="s">
        <v>433</v>
      </c>
      <c r="D64" s="14" t="s">
        <v>434</v>
      </c>
      <c r="E64" s="14" t="s">
        <v>435</v>
      </c>
      <c r="F64" s="14" t="s">
        <v>436</v>
      </c>
      <c r="G64" s="14" t="s">
        <v>37</v>
      </c>
      <c r="H64" s="15" t="s">
        <v>271</v>
      </c>
      <c r="I64" s="14" t="s">
        <v>272</v>
      </c>
      <c r="J64" s="14" t="s">
        <v>273</v>
      </c>
      <c r="K64" s="23"/>
      <c r="L64" s="23"/>
      <c r="M64" s="23"/>
      <c r="N64" s="23"/>
      <c r="O64" s="23"/>
      <c r="P64" s="23"/>
      <c r="Q64" s="23"/>
      <c r="R64" s="23"/>
      <c r="S64" s="13">
        <v>11.59</v>
      </c>
      <c r="T64" s="13">
        <v>20</v>
      </c>
      <c r="U64" s="13">
        <v>12</v>
      </c>
      <c r="V64" s="13">
        <v>8</v>
      </c>
      <c r="W64" s="23"/>
      <c r="X64" s="23"/>
      <c r="Y64" s="23"/>
      <c r="Z64" s="23"/>
      <c r="AA64" s="13">
        <f t="shared" si="13"/>
        <v>231.8</v>
      </c>
      <c r="AB64" s="13">
        <f t="shared" si="14"/>
        <v>139.08</v>
      </c>
      <c r="AC64" s="13">
        <f t="shared" si="15"/>
        <v>92.72</v>
      </c>
      <c r="AD64" s="23"/>
    </row>
    <row r="65" customHeight="1" spans="1:30">
      <c r="A65" s="13" t="s">
        <v>84</v>
      </c>
      <c r="B65" s="12">
        <v>50</v>
      </c>
      <c r="C65" s="13" t="s">
        <v>437</v>
      </c>
      <c r="D65" s="14" t="s">
        <v>438</v>
      </c>
      <c r="E65" s="14" t="s">
        <v>439</v>
      </c>
      <c r="F65" s="14" t="s">
        <v>440</v>
      </c>
      <c r="G65" s="14" t="s">
        <v>37</v>
      </c>
      <c r="H65" s="15" t="s">
        <v>271</v>
      </c>
      <c r="I65" s="14" t="s">
        <v>272</v>
      </c>
      <c r="J65" s="14" t="s">
        <v>273</v>
      </c>
      <c r="K65" s="23"/>
      <c r="L65" s="23"/>
      <c r="M65" s="23"/>
      <c r="N65" s="23"/>
      <c r="O65" s="23"/>
      <c r="P65" s="23"/>
      <c r="Q65" s="23"/>
      <c r="R65" s="23"/>
      <c r="S65" s="13">
        <v>16.49</v>
      </c>
      <c r="T65" s="13">
        <v>20</v>
      </c>
      <c r="U65" s="13">
        <v>12</v>
      </c>
      <c r="V65" s="13">
        <v>8</v>
      </c>
      <c r="W65" s="23"/>
      <c r="X65" s="23"/>
      <c r="Y65" s="23"/>
      <c r="Z65" s="23"/>
      <c r="AA65" s="13">
        <f t="shared" si="13"/>
        <v>329.8</v>
      </c>
      <c r="AB65" s="13">
        <f t="shared" si="14"/>
        <v>197.88</v>
      </c>
      <c r="AC65" s="13">
        <f t="shared" si="15"/>
        <v>131.92</v>
      </c>
      <c r="AD65" s="23"/>
    </row>
    <row r="66" customHeight="1" spans="1:30">
      <c r="A66" s="13" t="s">
        <v>84</v>
      </c>
      <c r="B66" s="12">
        <v>51</v>
      </c>
      <c r="C66" s="13" t="s">
        <v>441</v>
      </c>
      <c r="D66" s="14" t="s">
        <v>442</v>
      </c>
      <c r="E66" s="14" t="s">
        <v>443</v>
      </c>
      <c r="F66" s="14" t="s">
        <v>444</v>
      </c>
      <c r="G66" s="14" t="s">
        <v>37</v>
      </c>
      <c r="H66" s="15" t="s">
        <v>271</v>
      </c>
      <c r="I66" s="14" t="s">
        <v>272</v>
      </c>
      <c r="J66" s="14" t="s">
        <v>273</v>
      </c>
      <c r="K66" s="13"/>
      <c r="L66" s="13"/>
      <c r="M66" s="13"/>
      <c r="N66" s="13"/>
      <c r="O66" s="13"/>
      <c r="P66" s="13"/>
      <c r="Q66" s="13"/>
      <c r="R66" s="13"/>
      <c r="S66" s="13">
        <v>17.48</v>
      </c>
      <c r="T66" s="13">
        <v>20</v>
      </c>
      <c r="U66" s="13">
        <v>12</v>
      </c>
      <c r="V66" s="13">
        <v>8</v>
      </c>
      <c r="W66" s="13"/>
      <c r="X66" s="13"/>
      <c r="Y66" s="13"/>
      <c r="Z66" s="13"/>
      <c r="AA66" s="13">
        <f t="shared" si="13"/>
        <v>349.6</v>
      </c>
      <c r="AB66" s="13">
        <f t="shared" si="14"/>
        <v>209.76</v>
      </c>
      <c r="AC66" s="13">
        <f t="shared" si="15"/>
        <v>139.84</v>
      </c>
      <c r="AD66" s="13"/>
    </row>
    <row r="67" customHeight="1" spans="1:30">
      <c r="A67" s="13" t="s">
        <v>84</v>
      </c>
      <c r="B67" s="12">
        <v>52</v>
      </c>
      <c r="C67" s="13" t="s">
        <v>445</v>
      </c>
      <c r="D67" s="14" t="s">
        <v>446</v>
      </c>
      <c r="E67" s="14" t="s">
        <v>447</v>
      </c>
      <c r="F67" s="14" t="s">
        <v>448</v>
      </c>
      <c r="G67" s="14" t="s">
        <v>37</v>
      </c>
      <c r="H67" s="15" t="s">
        <v>271</v>
      </c>
      <c r="I67" s="14" t="s">
        <v>272</v>
      </c>
      <c r="J67" s="14" t="s">
        <v>273</v>
      </c>
      <c r="K67" s="13"/>
      <c r="L67" s="13"/>
      <c r="M67" s="13"/>
      <c r="N67" s="13"/>
      <c r="O67" s="13"/>
      <c r="P67" s="13"/>
      <c r="Q67" s="13"/>
      <c r="R67" s="13"/>
      <c r="S67" s="13">
        <v>17.33</v>
      </c>
      <c r="T67" s="13">
        <v>20</v>
      </c>
      <c r="U67" s="13">
        <v>12</v>
      </c>
      <c r="V67" s="13">
        <v>8</v>
      </c>
      <c r="W67" s="13"/>
      <c r="X67" s="13"/>
      <c r="Y67" s="13"/>
      <c r="Z67" s="13"/>
      <c r="AA67" s="13">
        <f t="shared" si="13"/>
        <v>346.6</v>
      </c>
      <c r="AB67" s="13">
        <f t="shared" si="14"/>
        <v>207.96</v>
      </c>
      <c r="AC67" s="13">
        <f t="shared" si="15"/>
        <v>138.64</v>
      </c>
      <c r="AD67" s="13"/>
    </row>
    <row r="68" customHeight="1" spans="1:30">
      <c r="A68" s="13" t="s">
        <v>84</v>
      </c>
      <c r="B68" s="12">
        <v>53</v>
      </c>
      <c r="C68" s="13" t="s">
        <v>130</v>
      </c>
      <c r="D68" s="14" t="s">
        <v>131</v>
      </c>
      <c r="E68" s="14" t="s">
        <v>132</v>
      </c>
      <c r="F68" s="14" t="s">
        <v>133</v>
      </c>
      <c r="G68" s="14" t="s">
        <v>37</v>
      </c>
      <c r="H68" s="15" t="s">
        <v>271</v>
      </c>
      <c r="I68" s="14" t="s">
        <v>272</v>
      </c>
      <c r="J68" s="14" t="s">
        <v>273</v>
      </c>
      <c r="K68" s="13"/>
      <c r="L68" s="13"/>
      <c r="M68" s="13"/>
      <c r="N68" s="13"/>
      <c r="O68" s="13"/>
      <c r="P68" s="13"/>
      <c r="Q68" s="13"/>
      <c r="R68" s="13"/>
      <c r="S68" s="13">
        <v>22.76</v>
      </c>
      <c r="T68" s="13">
        <v>20</v>
      </c>
      <c r="U68" s="13">
        <v>12</v>
      </c>
      <c r="V68" s="13">
        <v>8</v>
      </c>
      <c r="W68" s="13"/>
      <c r="X68" s="13"/>
      <c r="Y68" s="13"/>
      <c r="Z68" s="13"/>
      <c r="AA68" s="13">
        <f t="shared" si="13"/>
        <v>455.2</v>
      </c>
      <c r="AB68" s="13">
        <f t="shared" si="14"/>
        <v>273.12</v>
      </c>
      <c r="AC68" s="13">
        <f t="shared" si="15"/>
        <v>182.08</v>
      </c>
      <c r="AD68" s="13"/>
    </row>
    <row r="69" customHeight="1" spans="1:30">
      <c r="A69" s="13" t="s">
        <v>84</v>
      </c>
      <c r="B69" s="12">
        <v>54</v>
      </c>
      <c r="C69" s="13" t="s">
        <v>449</v>
      </c>
      <c r="D69" s="14" t="s">
        <v>450</v>
      </c>
      <c r="E69" s="14" t="s">
        <v>451</v>
      </c>
      <c r="F69" s="14" t="s">
        <v>452</v>
      </c>
      <c r="G69" s="14" t="s">
        <v>37</v>
      </c>
      <c r="H69" s="15" t="s">
        <v>271</v>
      </c>
      <c r="I69" s="14" t="s">
        <v>272</v>
      </c>
      <c r="J69" s="14" t="s">
        <v>273</v>
      </c>
      <c r="K69" s="13"/>
      <c r="L69" s="13"/>
      <c r="M69" s="13"/>
      <c r="N69" s="13"/>
      <c r="O69" s="13"/>
      <c r="P69" s="13"/>
      <c r="Q69" s="13"/>
      <c r="R69" s="13"/>
      <c r="S69" s="13">
        <v>22.68</v>
      </c>
      <c r="T69" s="13">
        <v>20</v>
      </c>
      <c r="U69" s="13">
        <v>12</v>
      </c>
      <c r="V69" s="13">
        <v>8</v>
      </c>
      <c r="W69" s="13"/>
      <c r="X69" s="13"/>
      <c r="Y69" s="13"/>
      <c r="Z69" s="13"/>
      <c r="AA69" s="13">
        <f t="shared" si="13"/>
        <v>453.6</v>
      </c>
      <c r="AB69" s="13">
        <f t="shared" si="14"/>
        <v>272.16</v>
      </c>
      <c r="AC69" s="13">
        <f t="shared" si="15"/>
        <v>181.44</v>
      </c>
      <c r="AD69" s="13"/>
    </row>
    <row r="70" customHeight="1" spans="1:30">
      <c r="A70" s="13" t="s">
        <v>84</v>
      </c>
      <c r="B70" s="12">
        <v>55</v>
      </c>
      <c r="C70" s="13" t="s">
        <v>453</v>
      </c>
      <c r="D70" s="14" t="s">
        <v>454</v>
      </c>
      <c r="E70" s="14" t="s">
        <v>455</v>
      </c>
      <c r="F70" s="14" t="s">
        <v>456</v>
      </c>
      <c r="G70" s="14" t="s">
        <v>37</v>
      </c>
      <c r="H70" s="15" t="s">
        <v>271</v>
      </c>
      <c r="I70" s="14" t="s">
        <v>272</v>
      </c>
      <c r="J70" s="14" t="s">
        <v>273</v>
      </c>
      <c r="K70" s="13"/>
      <c r="L70" s="13"/>
      <c r="M70" s="13"/>
      <c r="N70" s="13"/>
      <c r="O70" s="13"/>
      <c r="P70" s="13"/>
      <c r="Q70" s="13"/>
      <c r="R70" s="13"/>
      <c r="S70" s="13">
        <v>20.92</v>
      </c>
      <c r="T70" s="13">
        <v>20</v>
      </c>
      <c r="U70" s="13">
        <v>12</v>
      </c>
      <c r="V70" s="13">
        <v>8</v>
      </c>
      <c r="W70" s="13"/>
      <c r="X70" s="13"/>
      <c r="Y70" s="13"/>
      <c r="Z70" s="13"/>
      <c r="AA70" s="13">
        <f t="shared" si="13"/>
        <v>418.4</v>
      </c>
      <c r="AB70" s="13">
        <f t="shared" si="14"/>
        <v>251.04</v>
      </c>
      <c r="AC70" s="13">
        <f t="shared" si="15"/>
        <v>167.36</v>
      </c>
      <c r="AD70" s="13"/>
    </row>
    <row r="71" customHeight="1" spans="1:30">
      <c r="A71" s="13" t="s">
        <v>84</v>
      </c>
      <c r="B71" s="12">
        <v>56</v>
      </c>
      <c r="C71" s="13" t="s">
        <v>457</v>
      </c>
      <c r="D71" s="14" t="s">
        <v>458</v>
      </c>
      <c r="E71" s="14" t="s">
        <v>459</v>
      </c>
      <c r="F71" s="14" t="s">
        <v>460</v>
      </c>
      <c r="G71" s="14" t="s">
        <v>37</v>
      </c>
      <c r="H71" s="15" t="s">
        <v>271</v>
      </c>
      <c r="I71" s="14" t="s">
        <v>272</v>
      </c>
      <c r="J71" s="14" t="s">
        <v>273</v>
      </c>
      <c r="K71" s="13"/>
      <c r="L71" s="13"/>
      <c r="M71" s="13"/>
      <c r="N71" s="13"/>
      <c r="O71" s="13"/>
      <c r="P71" s="13"/>
      <c r="Q71" s="13"/>
      <c r="R71" s="13"/>
      <c r="S71" s="13">
        <v>27.13</v>
      </c>
      <c r="T71" s="13">
        <v>20</v>
      </c>
      <c r="U71" s="13">
        <v>12</v>
      </c>
      <c r="V71" s="13">
        <v>8</v>
      </c>
      <c r="W71" s="13"/>
      <c r="X71" s="13"/>
      <c r="Y71" s="13"/>
      <c r="Z71" s="13"/>
      <c r="AA71" s="13">
        <f t="shared" si="13"/>
        <v>542.6</v>
      </c>
      <c r="AB71" s="13">
        <f t="shared" si="14"/>
        <v>325.56</v>
      </c>
      <c r="AC71" s="13">
        <f t="shared" si="15"/>
        <v>217.04</v>
      </c>
      <c r="AD71" s="13"/>
    </row>
    <row r="72" customHeight="1" spans="1:30">
      <c r="A72" s="13" t="s">
        <v>84</v>
      </c>
      <c r="B72" s="12">
        <v>57</v>
      </c>
      <c r="C72" s="13" t="s">
        <v>137</v>
      </c>
      <c r="D72" s="14" t="s">
        <v>138</v>
      </c>
      <c r="E72" s="14" t="s">
        <v>139</v>
      </c>
      <c r="F72" s="14" t="s">
        <v>140</v>
      </c>
      <c r="G72" s="14" t="s">
        <v>37</v>
      </c>
      <c r="H72" s="15" t="s">
        <v>271</v>
      </c>
      <c r="I72" s="14" t="s">
        <v>272</v>
      </c>
      <c r="J72" s="14" t="s">
        <v>273</v>
      </c>
      <c r="K72" s="13"/>
      <c r="L72" s="13"/>
      <c r="M72" s="13"/>
      <c r="N72" s="13"/>
      <c r="O72" s="13"/>
      <c r="P72" s="13"/>
      <c r="Q72" s="13"/>
      <c r="R72" s="13"/>
      <c r="S72" s="13">
        <v>9.62</v>
      </c>
      <c r="T72" s="13">
        <v>20</v>
      </c>
      <c r="U72" s="13">
        <v>12</v>
      </c>
      <c r="V72" s="13">
        <v>8</v>
      </c>
      <c r="W72" s="13"/>
      <c r="X72" s="13"/>
      <c r="Y72" s="13"/>
      <c r="Z72" s="13"/>
      <c r="AA72" s="13">
        <f t="shared" si="13"/>
        <v>192.4</v>
      </c>
      <c r="AB72" s="13">
        <f t="shared" si="14"/>
        <v>115.44</v>
      </c>
      <c r="AC72" s="13">
        <f t="shared" si="15"/>
        <v>76.96</v>
      </c>
      <c r="AD72" s="13"/>
    </row>
    <row r="73" customHeight="1" spans="1:30">
      <c r="A73" s="13" t="s">
        <v>84</v>
      </c>
      <c r="B73" s="12">
        <v>58</v>
      </c>
      <c r="C73" s="13" t="s">
        <v>461</v>
      </c>
      <c r="D73" s="14" t="s">
        <v>462</v>
      </c>
      <c r="E73" s="14" t="s">
        <v>463</v>
      </c>
      <c r="F73" s="14" t="s">
        <v>464</v>
      </c>
      <c r="G73" s="14" t="s">
        <v>37</v>
      </c>
      <c r="H73" s="15" t="s">
        <v>271</v>
      </c>
      <c r="I73" s="14" t="s">
        <v>272</v>
      </c>
      <c r="J73" s="14" t="s">
        <v>273</v>
      </c>
      <c r="K73" s="13"/>
      <c r="L73" s="13"/>
      <c r="M73" s="13"/>
      <c r="N73" s="13"/>
      <c r="O73" s="13"/>
      <c r="P73" s="13"/>
      <c r="Q73" s="13"/>
      <c r="R73" s="13"/>
      <c r="S73" s="13">
        <v>26.2</v>
      </c>
      <c r="T73" s="13">
        <v>20</v>
      </c>
      <c r="U73" s="13">
        <v>12</v>
      </c>
      <c r="V73" s="13">
        <v>8</v>
      </c>
      <c r="W73" s="13"/>
      <c r="X73" s="13"/>
      <c r="Y73" s="13"/>
      <c r="Z73" s="13"/>
      <c r="AA73" s="13">
        <f t="shared" si="13"/>
        <v>524</v>
      </c>
      <c r="AB73" s="13">
        <f t="shared" si="14"/>
        <v>314.4</v>
      </c>
      <c r="AC73" s="13">
        <f t="shared" si="15"/>
        <v>209.6</v>
      </c>
      <c r="AD73" s="13"/>
    </row>
    <row r="74" customHeight="1" spans="1:30">
      <c r="A74" s="13" t="s">
        <v>84</v>
      </c>
      <c r="B74" s="12">
        <v>59</v>
      </c>
      <c r="C74" s="13" t="s">
        <v>465</v>
      </c>
      <c r="D74" s="14" t="s">
        <v>466</v>
      </c>
      <c r="E74" s="14" t="s">
        <v>467</v>
      </c>
      <c r="F74" s="14" t="s">
        <v>468</v>
      </c>
      <c r="G74" s="14" t="s">
        <v>37</v>
      </c>
      <c r="H74" s="15" t="s">
        <v>271</v>
      </c>
      <c r="I74" s="14" t="s">
        <v>272</v>
      </c>
      <c r="J74" s="14" t="s">
        <v>273</v>
      </c>
      <c r="K74" s="13"/>
      <c r="L74" s="13"/>
      <c r="M74" s="13"/>
      <c r="N74" s="13"/>
      <c r="O74" s="13"/>
      <c r="P74" s="13"/>
      <c r="Q74" s="13"/>
      <c r="R74" s="13"/>
      <c r="S74" s="13">
        <v>13.5</v>
      </c>
      <c r="T74" s="13">
        <v>20</v>
      </c>
      <c r="U74" s="13">
        <v>12</v>
      </c>
      <c r="V74" s="13">
        <v>8</v>
      </c>
      <c r="W74" s="13"/>
      <c r="X74" s="13"/>
      <c r="Y74" s="13"/>
      <c r="Z74" s="13"/>
      <c r="AA74" s="13">
        <f t="shared" si="13"/>
        <v>270</v>
      </c>
      <c r="AB74" s="13">
        <f t="shared" si="14"/>
        <v>162</v>
      </c>
      <c r="AC74" s="13">
        <f t="shared" si="15"/>
        <v>108</v>
      </c>
      <c r="AD74" s="13"/>
    </row>
    <row r="75" customHeight="1" spans="1:30">
      <c r="A75" s="13" t="s">
        <v>84</v>
      </c>
      <c r="B75" s="12">
        <v>60</v>
      </c>
      <c r="C75" s="13" t="s">
        <v>469</v>
      </c>
      <c r="D75" s="14" t="s">
        <v>470</v>
      </c>
      <c r="E75" s="14" t="s">
        <v>471</v>
      </c>
      <c r="F75" s="14" t="s">
        <v>472</v>
      </c>
      <c r="G75" s="14" t="s">
        <v>37</v>
      </c>
      <c r="H75" s="15" t="s">
        <v>271</v>
      </c>
      <c r="I75" s="14" t="s">
        <v>272</v>
      </c>
      <c r="J75" s="14" t="s">
        <v>273</v>
      </c>
      <c r="K75" s="13"/>
      <c r="L75" s="13"/>
      <c r="M75" s="13"/>
      <c r="N75" s="13"/>
      <c r="O75" s="13"/>
      <c r="P75" s="13"/>
      <c r="Q75" s="13"/>
      <c r="R75" s="13"/>
      <c r="S75" s="13">
        <v>4.38</v>
      </c>
      <c r="T75" s="13">
        <v>20</v>
      </c>
      <c r="U75" s="13">
        <v>12</v>
      </c>
      <c r="V75" s="13">
        <v>8</v>
      </c>
      <c r="W75" s="13"/>
      <c r="X75" s="13"/>
      <c r="Y75" s="13"/>
      <c r="Z75" s="13"/>
      <c r="AA75" s="13">
        <f t="shared" si="13"/>
        <v>87.6</v>
      </c>
      <c r="AB75" s="13">
        <f t="shared" si="14"/>
        <v>52.56</v>
      </c>
      <c r="AC75" s="13">
        <f t="shared" si="15"/>
        <v>35.04</v>
      </c>
      <c r="AD75" s="13"/>
    </row>
    <row r="76" customHeight="1" spans="1:30">
      <c r="A76" s="13" t="s">
        <v>84</v>
      </c>
      <c r="B76" s="12">
        <v>61</v>
      </c>
      <c r="C76" s="13" t="s">
        <v>473</v>
      </c>
      <c r="D76" s="14" t="s">
        <v>474</v>
      </c>
      <c r="E76" s="14" t="s">
        <v>475</v>
      </c>
      <c r="F76" s="14" t="s">
        <v>476</v>
      </c>
      <c r="G76" s="14" t="s">
        <v>37</v>
      </c>
      <c r="H76" s="15" t="s">
        <v>271</v>
      </c>
      <c r="I76" s="14" t="s">
        <v>272</v>
      </c>
      <c r="J76" s="14" t="s">
        <v>273</v>
      </c>
      <c r="K76" s="13"/>
      <c r="L76" s="13"/>
      <c r="M76" s="13"/>
      <c r="N76" s="13"/>
      <c r="O76" s="13"/>
      <c r="P76" s="13"/>
      <c r="Q76" s="13"/>
      <c r="R76" s="13"/>
      <c r="S76" s="13">
        <v>4.89</v>
      </c>
      <c r="T76" s="13">
        <v>20</v>
      </c>
      <c r="U76" s="13">
        <v>12</v>
      </c>
      <c r="V76" s="13">
        <v>8</v>
      </c>
      <c r="W76" s="13"/>
      <c r="X76" s="13"/>
      <c r="Y76" s="13"/>
      <c r="Z76" s="13"/>
      <c r="AA76" s="13">
        <f t="shared" si="13"/>
        <v>97.8</v>
      </c>
      <c r="AB76" s="13">
        <f t="shared" si="14"/>
        <v>58.68</v>
      </c>
      <c r="AC76" s="13">
        <f t="shared" si="15"/>
        <v>39.12</v>
      </c>
      <c r="AD76" s="13"/>
    </row>
    <row r="77" customHeight="1" spans="1:30">
      <c r="A77" s="13" t="s">
        <v>84</v>
      </c>
      <c r="B77" s="12">
        <v>62</v>
      </c>
      <c r="C77" s="13" t="s">
        <v>477</v>
      </c>
      <c r="D77" s="14" t="s">
        <v>478</v>
      </c>
      <c r="E77" s="14" t="s">
        <v>479</v>
      </c>
      <c r="F77" s="14" t="s">
        <v>480</v>
      </c>
      <c r="G77" s="14" t="s">
        <v>37</v>
      </c>
      <c r="H77" s="15" t="s">
        <v>271</v>
      </c>
      <c r="I77" s="14" t="s">
        <v>272</v>
      </c>
      <c r="J77" s="14" t="s">
        <v>273</v>
      </c>
      <c r="K77" s="13"/>
      <c r="L77" s="13"/>
      <c r="M77" s="13"/>
      <c r="N77" s="13"/>
      <c r="O77" s="13"/>
      <c r="P77" s="13"/>
      <c r="Q77" s="13"/>
      <c r="R77" s="13"/>
      <c r="S77" s="13">
        <v>17.85</v>
      </c>
      <c r="T77" s="13">
        <v>20</v>
      </c>
      <c r="U77" s="13">
        <v>12</v>
      </c>
      <c r="V77" s="13">
        <v>8</v>
      </c>
      <c r="W77" s="13"/>
      <c r="X77" s="13"/>
      <c r="Y77" s="13"/>
      <c r="Z77" s="13"/>
      <c r="AA77" s="13">
        <f t="shared" si="13"/>
        <v>357</v>
      </c>
      <c r="AB77" s="13">
        <f t="shared" si="14"/>
        <v>214.2</v>
      </c>
      <c r="AC77" s="13">
        <f t="shared" si="15"/>
        <v>142.8</v>
      </c>
      <c r="AD77" s="13"/>
    </row>
    <row r="78" customHeight="1" spans="1:30">
      <c r="A78" s="13" t="s">
        <v>84</v>
      </c>
      <c r="B78" s="12">
        <v>63</v>
      </c>
      <c r="C78" s="13" t="s">
        <v>89</v>
      </c>
      <c r="D78" s="14" t="s">
        <v>90</v>
      </c>
      <c r="E78" s="14" t="s">
        <v>91</v>
      </c>
      <c r="F78" s="14" t="s">
        <v>92</v>
      </c>
      <c r="G78" s="14" t="s">
        <v>37</v>
      </c>
      <c r="H78" s="15" t="s">
        <v>271</v>
      </c>
      <c r="I78" s="14" t="s">
        <v>272</v>
      </c>
      <c r="J78" s="14" t="s">
        <v>273</v>
      </c>
      <c r="K78" s="13"/>
      <c r="L78" s="13"/>
      <c r="M78" s="13"/>
      <c r="N78" s="13"/>
      <c r="O78" s="13"/>
      <c r="P78" s="13"/>
      <c r="Q78" s="13"/>
      <c r="R78" s="13"/>
      <c r="S78" s="13">
        <v>53.32</v>
      </c>
      <c r="T78" s="13">
        <v>10</v>
      </c>
      <c r="U78" s="13">
        <v>6</v>
      </c>
      <c r="V78" s="13">
        <v>4</v>
      </c>
      <c r="W78" s="13"/>
      <c r="X78" s="13"/>
      <c r="Y78" s="13"/>
      <c r="Z78" s="13"/>
      <c r="AA78" s="13">
        <f t="shared" si="13"/>
        <v>533.2</v>
      </c>
      <c r="AB78" s="13">
        <f t="shared" si="14"/>
        <v>319.92</v>
      </c>
      <c r="AC78" s="13">
        <f t="shared" si="15"/>
        <v>213.28</v>
      </c>
      <c r="AD78" s="13"/>
    </row>
    <row r="79" customHeight="1" spans="1:30">
      <c r="A79" s="13" t="s">
        <v>84</v>
      </c>
      <c r="B79" s="12">
        <v>64</v>
      </c>
      <c r="C79" s="13" t="s">
        <v>481</v>
      </c>
      <c r="D79" s="14" t="s">
        <v>482</v>
      </c>
      <c r="E79" s="14" t="s">
        <v>483</v>
      </c>
      <c r="F79" s="14" t="s">
        <v>484</v>
      </c>
      <c r="G79" s="14" t="s">
        <v>37</v>
      </c>
      <c r="H79" s="15" t="s">
        <v>271</v>
      </c>
      <c r="I79" s="14" t="s">
        <v>272</v>
      </c>
      <c r="J79" s="14" t="s">
        <v>273</v>
      </c>
      <c r="K79" s="13"/>
      <c r="L79" s="13"/>
      <c r="M79" s="13"/>
      <c r="N79" s="13"/>
      <c r="O79" s="13"/>
      <c r="P79" s="13"/>
      <c r="Q79" s="13"/>
      <c r="R79" s="13"/>
      <c r="S79" s="13">
        <v>20.93</v>
      </c>
      <c r="T79" s="13">
        <v>20</v>
      </c>
      <c r="U79" s="13">
        <v>12</v>
      </c>
      <c r="V79" s="13">
        <v>8</v>
      </c>
      <c r="W79" s="13"/>
      <c r="X79" s="13"/>
      <c r="Y79" s="13"/>
      <c r="Z79" s="13"/>
      <c r="AA79" s="13">
        <f t="shared" si="13"/>
        <v>418.6</v>
      </c>
      <c r="AB79" s="13">
        <f t="shared" si="14"/>
        <v>251.16</v>
      </c>
      <c r="AC79" s="13">
        <f t="shared" si="15"/>
        <v>167.44</v>
      </c>
      <c r="AD79" s="13"/>
    </row>
    <row r="80" customHeight="1" spans="1:30">
      <c r="A80" s="13" t="s">
        <v>84</v>
      </c>
      <c r="B80" s="12">
        <v>65</v>
      </c>
      <c r="C80" s="13" t="s">
        <v>101</v>
      </c>
      <c r="D80" s="14" t="s">
        <v>102</v>
      </c>
      <c r="E80" s="14" t="s">
        <v>103</v>
      </c>
      <c r="F80" s="14" t="s">
        <v>104</v>
      </c>
      <c r="G80" s="14" t="s">
        <v>37</v>
      </c>
      <c r="H80" s="15" t="s">
        <v>271</v>
      </c>
      <c r="I80" s="14" t="s">
        <v>272</v>
      </c>
      <c r="J80" s="14" t="s">
        <v>273</v>
      </c>
      <c r="K80" s="13"/>
      <c r="L80" s="13"/>
      <c r="M80" s="13"/>
      <c r="N80" s="13"/>
      <c r="O80" s="13"/>
      <c r="P80" s="13"/>
      <c r="Q80" s="13"/>
      <c r="R80" s="13"/>
      <c r="S80" s="24">
        <v>12.7</v>
      </c>
      <c r="T80" s="13">
        <v>20</v>
      </c>
      <c r="U80" s="13">
        <v>12</v>
      </c>
      <c r="V80" s="13">
        <v>8</v>
      </c>
      <c r="W80" s="13"/>
      <c r="X80" s="13"/>
      <c r="Y80" s="13"/>
      <c r="Z80" s="13"/>
      <c r="AA80" s="13">
        <f t="shared" si="13"/>
        <v>254</v>
      </c>
      <c r="AB80" s="13">
        <f t="shared" si="14"/>
        <v>152.4</v>
      </c>
      <c r="AC80" s="13">
        <f t="shared" si="15"/>
        <v>101.6</v>
      </c>
      <c r="AD80" s="13"/>
    </row>
    <row r="81" customHeight="1" spans="1:30">
      <c r="A81" s="13" t="s">
        <v>84</v>
      </c>
      <c r="B81" s="12">
        <v>66</v>
      </c>
      <c r="C81" s="13" t="s">
        <v>485</v>
      </c>
      <c r="D81" s="14" t="s">
        <v>486</v>
      </c>
      <c r="E81" s="14" t="s">
        <v>487</v>
      </c>
      <c r="F81" s="14" t="s">
        <v>488</v>
      </c>
      <c r="G81" s="14" t="s">
        <v>37</v>
      </c>
      <c r="H81" s="15" t="s">
        <v>271</v>
      </c>
      <c r="I81" s="14" t="s">
        <v>272</v>
      </c>
      <c r="J81" s="14" t="s">
        <v>273</v>
      </c>
      <c r="K81" s="13"/>
      <c r="L81" s="13"/>
      <c r="M81" s="13"/>
      <c r="N81" s="13"/>
      <c r="O81" s="13"/>
      <c r="P81" s="13"/>
      <c r="Q81" s="13"/>
      <c r="R81" s="13"/>
      <c r="S81" s="13">
        <v>31.7</v>
      </c>
      <c r="T81" s="13">
        <v>10</v>
      </c>
      <c r="U81" s="13">
        <v>6</v>
      </c>
      <c r="V81" s="13">
        <v>4</v>
      </c>
      <c r="W81" s="13"/>
      <c r="X81" s="13"/>
      <c r="Y81" s="13"/>
      <c r="Z81" s="13"/>
      <c r="AA81" s="13">
        <f t="shared" si="13"/>
        <v>317</v>
      </c>
      <c r="AB81" s="13">
        <f t="shared" si="14"/>
        <v>190.2</v>
      </c>
      <c r="AC81" s="13">
        <f t="shared" si="15"/>
        <v>126.8</v>
      </c>
      <c r="AD81" s="13"/>
    </row>
    <row r="82" customHeight="1" spans="1:30">
      <c r="A82" s="16" t="s">
        <v>41</v>
      </c>
      <c r="B82" s="12"/>
      <c r="C82" s="16"/>
      <c r="D82" s="17"/>
      <c r="E82" s="17"/>
      <c r="F82" s="17"/>
      <c r="G82" s="14"/>
      <c r="H82" s="15"/>
      <c r="I82" s="14"/>
      <c r="J82" s="14"/>
      <c r="K82" s="16"/>
      <c r="L82" s="16"/>
      <c r="M82" s="16"/>
      <c r="N82" s="16"/>
      <c r="O82" s="16"/>
      <c r="P82" s="16"/>
      <c r="Q82" s="16"/>
      <c r="R82" s="16"/>
      <c r="S82" s="16">
        <f>SUM(S63:S81)</f>
        <v>368.94</v>
      </c>
      <c r="T82" s="13"/>
      <c r="U82" s="13"/>
      <c r="V82" s="13"/>
      <c r="W82" s="16"/>
      <c r="X82" s="16"/>
      <c r="Y82" s="16"/>
      <c r="Z82" s="16"/>
      <c r="AA82" s="16">
        <f t="shared" si="13"/>
        <v>6528.6</v>
      </c>
      <c r="AB82" s="16">
        <f>SUM(AB63:AB81)</f>
        <v>3917.16</v>
      </c>
      <c r="AC82" s="16">
        <f>SUM(AC63:AC81)</f>
        <v>2611.44</v>
      </c>
      <c r="AD82" s="16"/>
    </row>
    <row r="83" customHeight="1" spans="1:30">
      <c r="A83" s="13" t="s">
        <v>149</v>
      </c>
      <c r="B83" s="12">
        <v>67</v>
      </c>
      <c r="C83" s="13" t="s">
        <v>158</v>
      </c>
      <c r="D83" s="14" t="s">
        <v>159</v>
      </c>
      <c r="E83" s="14" t="s">
        <v>160</v>
      </c>
      <c r="F83" s="14" t="s">
        <v>161</v>
      </c>
      <c r="G83" s="14" t="s">
        <v>37</v>
      </c>
      <c r="H83" s="15" t="s">
        <v>271</v>
      </c>
      <c r="I83" s="14" t="s">
        <v>272</v>
      </c>
      <c r="J83" s="14" t="s">
        <v>273</v>
      </c>
      <c r="K83" s="13"/>
      <c r="L83" s="13"/>
      <c r="M83" s="13"/>
      <c r="N83" s="13"/>
      <c r="O83" s="13"/>
      <c r="P83" s="13"/>
      <c r="Q83" s="13"/>
      <c r="R83" s="13"/>
      <c r="S83" s="13">
        <v>37.3</v>
      </c>
      <c r="T83" s="13">
        <v>10</v>
      </c>
      <c r="U83" s="13">
        <v>6</v>
      </c>
      <c r="V83" s="13">
        <v>4</v>
      </c>
      <c r="W83" s="13"/>
      <c r="X83" s="13"/>
      <c r="Y83" s="13"/>
      <c r="Z83" s="13"/>
      <c r="AA83" s="13">
        <f t="shared" si="13"/>
        <v>373</v>
      </c>
      <c r="AB83" s="13">
        <f t="shared" ref="AB83:AB92" si="16">S83*U83</f>
        <v>223.8</v>
      </c>
      <c r="AC83" s="13">
        <f t="shared" ref="AC83:AC92" si="17">S83*V83</f>
        <v>149.2</v>
      </c>
      <c r="AD83" s="13"/>
    </row>
    <row r="84" customHeight="1" spans="1:30">
      <c r="A84" s="13" t="s">
        <v>149</v>
      </c>
      <c r="B84" s="12">
        <v>68</v>
      </c>
      <c r="C84" s="13" t="s">
        <v>154</v>
      </c>
      <c r="D84" s="14" t="s">
        <v>155</v>
      </c>
      <c r="E84" s="14" t="s">
        <v>156</v>
      </c>
      <c r="F84" s="14" t="s">
        <v>157</v>
      </c>
      <c r="G84" s="14" t="s">
        <v>37</v>
      </c>
      <c r="H84" s="13" t="s">
        <v>154</v>
      </c>
      <c r="I84" s="14" t="s">
        <v>155</v>
      </c>
      <c r="J84" s="14" t="s">
        <v>157</v>
      </c>
      <c r="K84" s="13"/>
      <c r="L84" s="13"/>
      <c r="M84" s="13"/>
      <c r="N84" s="13"/>
      <c r="O84" s="13"/>
      <c r="P84" s="13"/>
      <c r="Q84" s="13"/>
      <c r="R84" s="13"/>
      <c r="S84" s="13">
        <v>20.9</v>
      </c>
      <c r="T84" s="13">
        <v>20</v>
      </c>
      <c r="U84" s="13">
        <v>12</v>
      </c>
      <c r="V84" s="13">
        <v>8</v>
      </c>
      <c r="W84" s="13"/>
      <c r="X84" s="13"/>
      <c r="Y84" s="13"/>
      <c r="Z84" s="13"/>
      <c r="AA84" s="13">
        <f t="shared" si="13"/>
        <v>418</v>
      </c>
      <c r="AB84" s="13">
        <f t="shared" si="16"/>
        <v>250.8</v>
      </c>
      <c r="AC84" s="13">
        <f t="shared" si="17"/>
        <v>167.2</v>
      </c>
      <c r="AD84" s="13"/>
    </row>
    <row r="85" customHeight="1" spans="1:30">
      <c r="A85" s="13" t="s">
        <v>149</v>
      </c>
      <c r="B85" s="12">
        <v>69</v>
      </c>
      <c r="C85" s="13" t="s">
        <v>271</v>
      </c>
      <c r="D85" s="14" t="s">
        <v>272</v>
      </c>
      <c r="E85" s="14" t="s">
        <v>489</v>
      </c>
      <c r="F85" s="14" t="s">
        <v>273</v>
      </c>
      <c r="G85" s="14" t="s">
        <v>37</v>
      </c>
      <c r="H85" s="13" t="s">
        <v>154</v>
      </c>
      <c r="I85" s="14" t="s">
        <v>155</v>
      </c>
      <c r="J85" s="14" t="s">
        <v>157</v>
      </c>
      <c r="K85" s="13"/>
      <c r="L85" s="13"/>
      <c r="M85" s="13"/>
      <c r="N85" s="13"/>
      <c r="O85" s="13"/>
      <c r="P85" s="13"/>
      <c r="Q85" s="13"/>
      <c r="R85" s="13"/>
      <c r="S85" s="13">
        <v>46.6</v>
      </c>
      <c r="T85" s="13">
        <v>10</v>
      </c>
      <c r="U85" s="13">
        <v>6</v>
      </c>
      <c r="V85" s="13">
        <v>4</v>
      </c>
      <c r="W85" s="13"/>
      <c r="X85" s="13"/>
      <c r="Y85" s="13"/>
      <c r="Z85" s="13"/>
      <c r="AA85" s="13">
        <f t="shared" si="13"/>
        <v>466</v>
      </c>
      <c r="AB85" s="13">
        <f t="shared" si="16"/>
        <v>279.6</v>
      </c>
      <c r="AC85" s="13">
        <f t="shared" si="17"/>
        <v>186.4</v>
      </c>
      <c r="AD85" s="13"/>
    </row>
    <row r="86" customHeight="1" spans="1:30">
      <c r="A86" s="13" t="s">
        <v>149</v>
      </c>
      <c r="B86" s="12">
        <v>70</v>
      </c>
      <c r="C86" s="13" t="s">
        <v>490</v>
      </c>
      <c r="D86" s="14" t="s">
        <v>491</v>
      </c>
      <c r="E86" s="14" t="s">
        <v>492</v>
      </c>
      <c r="F86" s="14" t="s">
        <v>493</v>
      </c>
      <c r="G86" s="14" t="s">
        <v>37</v>
      </c>
      <c r="H86" s="13" t="s">
        <v>154</v>
      </c>
      <c r="I86" s="14" t="s">
        <v>155</v>
      </c>
      <c r="J86" s="14" t="s">
        <v>157</v>
      </c>
      <c r="K86" s="13"/>
      <c r="L86" s="13"/>
      <c r="M86" s="13"/>
      <c r="N86" s="13"/>
      <c r="O86" s="13"/>
      <c r="P86" s="13"/>
      <c r="Q86" s="13"/>
      <c r="R86" s="13"/>
      <c r="S86" s="13">
        <v>10.77</v>
      </c>
      <c r="T86" s="13">
        <v>20</v>
      </c>
      <c r="U86" s="13">
        <v>12</v>
      </c>
      <c r="V86" s="13">
        <v>8</v>
      </c>
      <c r="W86" s="13"/>
      <c r="X86" s="13"/>
      <c r="Y86" s="13"/>
      <c r="Z86" s="13"/>
      <c r="AA86" s="13">
        <f t="shared" si="13"/>
        <v>215.4</v>
      </c>
      <c r="AB86" s="13">
        <f t="shared" si="16"/>
        <v>129.24</v>
      </c>
      <c r="AC86" s="13">
        <f t="shared" si="17"/>
        <v>86.16</v>
      </c>
      <c r="AD86" s="13"/>
    </row>
    <row r="87" customHeight="1" spans="1:30">
      <c r="A87" s="13" t="s">
        <v>149</v>
      </c>
      <c r="B87" s="12">
        <v>71</v>
      </c>
      <c r="C87" s="13" t="s">
        <v>494</v>
      </c>
      <c r="D87" s="14" t="s">
        <v>495</v>
      </c>
      <c r="E87" s="14" t="s">
        <v>496</v>
      </c>
      <c r="F87" s="14" t="s">
        <v>497</v>
      </c>
      <c r="G87" s="14" t="s">
        <v>37</v>
      </c>
      <c r="H87" s="13" t="s">
        <v>154</v>
      </c>
      <c r="I87" s="14" t="s">
        <v>155</v>
      </c>
      <c r="J87" s="14" t="s">
        <v>157</v>
      </c>
      <c r="K87" s="13"/>
      <c r="L87" s="13"/>
      <c r="M87" s="13"/>
      <c r="N87" s="13"/>
      <c r="O87" s="13"/>
      <c r="P87" s="13"/>
      <c r="Q87" s="13"/>
      <c r="R87" s="13"/>
      <c r="S87" s="13">
        <v>15.74</v>
      </c>
      <c r="T87" s="13">
        <v>20</v>
      </c>
      <c r="U87" s="13">
        <v>12</v>
      </c>
      <c r="V87" s="13">
        <v>8</v>
      </c>
      <c r="W87" s="13"/>
      <c r="X87" s="13"/>
      <c r="Y87" s="13"/>
      <c r="Z87" s="13"/>
      <c r="AA87" s="13">
        <f t="shared" si="13"/>
        <v>314.8</v>
      </c>
      <c r="AB87" s="13">
        <f t="shared" si="16"/>
        <v>188.88</v>
      </c>
      <c r="AC87" s="13">
        <f t="shared" si="17"/>
        <v>125.92</v>
      </c>
      <c r="AD87" s="13"/>
    </row>
    <row r="88" customHeight="1" spans="1:30">
      <c r="A88" s="13" t="s">
        <v>149</v>
      </c>
      <c r="B88" s="12">
        <v>72</v>
      </c>
      <c r="C88" s="13" t="s">
        <v>498</v>
      </c>
      <c r="D88" s="14" t="s">
        <v>499</v>
      </c>
      <c r="E88" s="14" t="s">
        <v>500</v>
      </c>
      <c r="F88" s="14" t="s">
        <v>501</v>
      </c>
      <c r="G88" s="14" t="s">
        <v>37</v>
      </c>
      <c r="H88" s="13" t="s">
        <v>154</v>
      </c>
      <c r="I88" s="14" t="s">
        <v>155</v>
      </c>
      <c r="J88" s="14" t="s">
        <v>157</v>
      </c>
      <c r="K88" s="13"/>
      <c r="L88" s="13"/>
      <c r="M88" s="13"/>
      <c r="N88" s="13"/>
      <c r="O88" s="13"/>
      <c r="P88" s="13"/>
      <c r="Q88" s="13"/>
      <c r="R88" s="13"/>
      <c r="S88" s="13">
        <v>29.83</v>
      </c>
      <c r="T88" s="13">
        <v>20</v>
      </c>
      <c r="U88" s="13">
        <v>12</v>
      </c>
      <c r="V88" s="13">
        <v>8</v>
      </c>
      <c r="W88" s="13"/>
      <c r="X88" s="13"/>
      <c r="Y88" s="13"/>
      <c r="Z88" s="13"/>
      <c r="AA88" s="13">
        <f t="shared" si="13"/>
        <v>596.6</v>
      </c>
      <c r="AB88" s="13">
        <f t="shared" si="16"/>
        <v>357.96</v>
      </c>
      <c r="AC88" s="13">
        <f t="shared" si="17"/>
        <v>238.64</v>
      </c>
      <c r="AD88" s="13"/>
    </row>
    <row r="89" customHeight="1" spans="1:30">
      <c r="A89" s="13" t="s">
        <v>149</v>
      </c>
      <c r="B89" s="12">
        <v>73</v>
      </c>
      <c r="C89" s="13" t="s">
        <v>502</v>
      </c>
      <c r="D89" s="14" t="s">
        <v>503</v>
      </c>
      <c r="E89" s="14" t="s">
        <v>504</v>
      </c>
      <c r="F89" s="14" t="s">
        <v>505</v>
      </c>
      <c r="G89" s="14" t="s">
        <v>37</v>
      </c>
      <c r="H89" s="13" t="s">
        <v>154</v>
      </c>
      <c r="I89" s="14" t="s">
        <v>155</v>
      </c>
      <c r="J89" s="14" t="s">
        <v>157</v>
      </c>
      <c r="K89" s="13"/>
      <c r="L89" s="13"/>
      <c r="M89" s="13"/>
      <c r="N89" s="13"/>
      <c r="O89" s="13"/>
      <c r="P89" s="13"/>
      <c r="Q89" s="13"/>
      <c r="R89" s="13"/>
      <c r="S89" s="13">
        <v>28</v>
      </c>
      <c r="T89" s="13">
        <v>20</v>
      </c>
      <c r="U89" s="13">
        <v>12</v>
      </c>
      <c r="V89" s="13">
        <v>8</v>
      </c>
      <c r="W89" s="13"/>
      <c r="X89" s="13"/>
      <c r="Y89" s="13"/>
      <c r="Z89" s="13"/>
      <c r="AA89" s="13">
        <f t="shared" si="13"/>
        <v>560</v>
      </c>
      <c r="AB89" s="13">
        <f t="shared" si="16"/>
        <v>336</v>
      </c>
      <c r="AC89" s="13">
        <f t="shared" si="17"/>
        <v>224</v>
      </c>
      <c r="AD89" s="13"/>
    </row>
    <row r="90" customHeight="1" spans="1:30">
      <c r="A90" s="13" t="s">
        <v>149</v>
      </c>
      <c r="B90" s="12">
        <v>74</v>
      </c>
      <c r="C90" s="13" t="s">
        <v>506</v>
      </c>
      <c r="D90" s="14" t="s">
        <v>507</v>
      </c>
      <c r="E90" s="14" t="s">
        <v>508</v>
      </c>
      <c r="F90" s="14" t="s">
        <v>509</v>
      </c>
      <c r="G90" s="14" t="s">
        <v>37</v>
      </c>
      <c r="H90" s="13" t="s">
        <v>154</v>
      </c>
      <c r="I90" s="14" t="s">
        <v>155</v>
      </c>
      <c r="J90" s="14" t="s">
        <v>157</v>
      </c>
      <c r="K90" s="13"/>
      <c r="L90" s="13"/>
      <c r="M90" s="13"/>
      <c r="N90" s="13"/>
      <c r="O90" s="13"/>
      <c r="P90" s="13"/>
      <c r="Q90" s="13"/>
      <c r="R90" s="13"/>
      <c r="S90" s="13">
        <v>5.74</v>
      </c>
      <c r="T90" s="13">
        <v>20</v>
      </c>
      <c r="U90" s="13">
        <v>12</v>
      </c>
      <c r="V90" s="13">
        <v>8</v>
      </c>
      <c r="W90" s="13"/>
      <c r="X90" s="13"/>
      <c r="Y90" s="13"/>
      <c r="Z90" s="13"/>
      <c r="AA90" s="13">
        <f t="shared" si="13"/>
        <v>114.8</v>
      </c>
      <c r="AB90" s="13">
        <f t="shared" si="16"/>
        <v>68.88</v>
      </c>
      <c r="AC90" s="13">
        <f t="shared" si="17"/>
        <v>45.92</v>
      </c>
      <c r="AD90" s="13"/>
    </row>
    <row r="91" customHeight="1" spans="1:30">
      <c r="A91" s="13" t="s">
        <v>149</v>
      </c>
      <c r="B91" s="12">
        <v>75</v>
      </c>
      <c r="C91" s="13" t="s">
        <v>510</v>
      </c>
      <c r="D91" s="14" t="s">
        <v>511</v>
      </c>
      <c r="E91" s="14" t="s">
        <v>512</v>
      </c>
      <c r="F91" s="14" t="s">
        <v>513</v>
      </c>
      <c r="G91" s="14" t="s">
        <v>37</v>
      </c>
      <c r="H91" s="13" t="s">
        <v>154</v>
      </c>
      <c r="I91" s="14" t="s">
        <v>155</v>
      </c>
      <c r="J91" s="14" t="s">
        <v>157</v>
      </c>
      <c r="K91" s="13"/>
      <c r="L91" s="13"/>
      <c r="M91" s="13"/>
      <c r="N91" s="13"/>
      <c r="O91" s="13"/>
      <c r="P91" s="13"/>
      <c r="Q91" s="13"/>
      <c r="R91" s="13"/>
      <c r="S91" s="13">
        <v>12.26</v>
      </c>
      <c r="T91" s="13">
        <v>20</v>
      </c>
      <c r="U91" s="13">
        <v>12</v>
      </c>
      <c r="V91" s="13">
        <v>8</v>
      </c>
      <c r="W91" s="13"/>
      <c r="X91" s="13"/>
      <c r="Y91" s="13"/>
      <c r="Z91" s="13"/>
      <c r="AA91" s="13">
        <f t="shared" si="13"/>
        <v>245.2</v>
      </c>
      <c r="AB91" s="13">
        <f t="shared" si="16"/>
        <v>147.12</v>
      </c>
      <c r="AC91" s="13">
        <f t="shared" si="17"/>
        <v>98.08</v>
      </c>
      <c r="AD91" s="13"/>
    </row>
    <row r="92" customHeight="1" spans="1:30">
      <c r="A92" s="13" t="s">
        <v>149</v>
      </c>
      <c r="B92" s="12">
        <v>76</v>
      </c>
      <c r="C92" s="13" t="s">
        <v>514</v>
      </c>
      <c r="D92" s="14" t="s">
        <v>515</v>
      </c>
      <c r="E92" s="14" t="s">
        <v>516</v>
      </c>
      <c r="F92" s="14" t="s">
        <v>517</v>
      </c>
      <c r="G92" s="14" t="s">
        <v>37</v>
      </c>
      <c r="H92" s="13" t="s">
        <v>154</v>
      </c>
      <c r="I92" s="14" t="s">
        <v>155</v>
      </c>
      <c r="J92" s="14" t="s">
        <v>157</v>
      </c>
      <c r="K92" s="13"/>
      <c r="L92" s="13"/>
      <c r="M92" s="13"/>
      <c r="N92" s="13"/>
      <c r="O92" s="13"/>
      <c r="P92" s="13"/>
      <c r="Q92" s="13"/>
      <c r="R92" s="13"/>
      <c r="S92" s="13">
        <v>78.1</v>
      </c>
      <c r="T92" s="13">
        <v>10</v>
      </c>
      <c r="U92" s="13">
        <v>6</v>
      </c>
      <c r="V92" s="13">
        <v>4</v>
      </c>
      <c r="W92" s="13"/>
      <c r="X92" s="13"/>
      <c r="Y92" s="13"/>
      <c r="Z92" s="13"/>
      <c r="AA92" s="13">
        <f t="shared" si="13"/>
        <v>781</v>
      </c>
      <c r="AB92" s="13">
        <f t="shared" si="16"/>
        <v>468.6</v>
      </c>
      <c r="AC92" s="13">
        <f t="shared" si="17"/>
        <v>312.4</v>
      </c>
      <c r="AD92" s="13"/>
    </row>
    <row r="93" customHeight="1" spans="1:30">
      <c r="A93" s="16" t="s">
        <v>41</v>
      </c>
      <c r="B93" s="12"/>
      <c r="C93" s="16"/>
      <c r="D93" s="17"/>
      <c r="E93" s="17"/>
      <c r="F93" s="17"/>
      <c r="G93" s="14"/>
      <c r="H93" s="15"/>
      <c r="I93" s="14"/>
      <c r="J93" s="14"/>
      <c r="K93" s="16"/>
      <c r="L93" s="16"/>
      <c r="M93" s="16"/>
      <c r="N93" s="16"/>
      <c r="O93" s="16"/>
      <c r="P93" s="16"/>
      <c r="Q93" s="16"/>
      <c r="R93" s="16"/>
      <c r="S93" s="16">
        <f>SUM(S83:S92)</f>
        <v>285.24</v>
      </c>
      <c r="T93" s="13"/>
      <c r="U93" s="13"/>
      <c r="V93" s="13"/>
      <c r="W93" s="16"/>
      <c r="X93" s="16"/>
      <c r="Y93" s="16"/>
      <c r="Z93" s="16"/>
      <c r="AA93" s="16">
        <f t="shared" si="13"/>
        <v>4084.8</v>
      </c>
      <c r="AB93" s="16">
        <f>SUM(AB83:AB92)</f>
        <v>2450.88</v>
      </c>
      <c r="AC93" s="16">
        <f>SUM(AC83:AC92)</f>
        <v>1633.92</v>
      </c>
      <c r="AD93" s="16"/>
    </row>
    <row r="94" customHeight="1" spans="1:30">
      <c r="A94" s="13" t="s">
        <v>162</v>
      </c>
      <c r="B94" s="12">
        <v>77</v>
      </c>
      <c r="C94" s="13" t="s">
        <v>518</v>
      </c>
      <c r="D94" s="14" t="s">
        <v>519</v>
      </c>
      <c r="E94" s="14" t="s">
        <v>520</v>
      </c>
      <c r="F94" s="14" t="s">
        <v>521</v>
      </c>
      <c r="G94" s="14" t="s">
        <v>37</v>
      </c>
      <c r="H94" s="15" t="s">
        <v>271</v>
      </c>
      <c r="I94" s="14" t="s">
        <v>272</v>
      </c>
      <c r="J94" s="14" t="s">
        <v>273</v>
      </c>
      <c r="K94" s="13"/>
      <c r="L94" s="13"/>
      <c r="M94" s="13"/>
      <c r="N94" s="13"/>
      <c r="O94" s="13"/>
      <c r="P94" s="13"/>
      <c r="Q94" s="13"/>
      <c r="R94" s="13"/>
      <c r="S94" s="13">
        <v>28.35</v>
      </c>
      <c r="T94" s="13">
        <v>20</v>
      </c>
      <c r="U94" s="13">
        <v>12</v>
      </c>
      <c r="V94" s="13">
        <v>8</v>
      </c>
      <c r="W94" s="13"/>
      <c r="X94" s="13"/>
      <c r="Y94" s="13"/>
      <c r="Z94" s="13"/>
      <c r="AA94" s="13">
        <f t="shared" si="13"/>
        <v>567</v>
      </c>
      <c r="AB94" s="13">
        <f t="shared" ref="AB94:AB98" si="18">S94*U94</f>
        <v>340.2</v>
      </c>
      <c r="AC94" s="13">
        <f t="shared" ref="AC94:AC98" si="19">S94*V94</f>
        <v>226.8</v>
      </c>
      <c r="AD94" s="13"/>
    </row>
    <row r="95" customHeight="1" spans="1:30">
      <c r="A95" s="13" t="s">
        <v>162</v>
      </c>
      <c r="B95" s="12">
        <v>78</v>
      </c>
      <c r="C95" s="13" t="s">
        <v>522</v>
      </c>
      <c r="D95" s="14" t="s">
        <v>523</v>
      </c>
      <c r="E95" s="14" t="s">
        <v>524</v>
      </c>
      <c r="F95" s="14" t="s">
        <v>525</v>
      </c>
      <c r="G95" s="14" t="s">
        <v>37</v>
      </c>
      <c r="H95" s="15" t="s">
        <v>271</v>
      </c>
      <c r="I95" s="14" t="s">
        <v>272</v>
      </c>
      <c r="J95" s="14" t="s">
        <v>273</v>
      </c>
      <c r="K95" s="13"/>
      <c r="L95" s="13"/>
      <c r="M95" s="13"/>
      <c r="N95" s="13"/>
      <c r="O95" s="13"/>
      <c r="P95" s="13"/>
      <c r="Q95" s="13"/>
      <c r="R95" s="13"/>
      <c r="S95" s="13">
        <v>29.18</v>
      </c>
      <c r="T95" s="13">
        <v>20</v>
      </c>
      <c r="U95" s="13">
        <v>12</v>
      </c>
      <c r="V95" s="13">
        <v>8</v>
      </c>
      <c r="W95" s="13"/>
      <c r="X95" s="13"/>
      <c r="Y95" s="13"/>
      <c r="Z95" s="13"/>
      <c r="AA95" s="13">
        <f t="shared" si="13"/>
        <v>583.6</v>
      </c>
      <c r="AB95" s="13">
        <f t="shared" si="18"/>
        <v>350.16</v>
      </c>
      <c r="AC95" s="13">
        <f t="shared" si="19"/>
        <v>233.44</v>
      </c>
      <c r="AD95" s="13"/>
    </row>
    <row r="96" customHeight="1" spans="1:30">
      <c r="A96" s="13" t="s">
        <v>162</v>
      </c>
      <c r="B96" s="12">
        <v>79</v>
      </c>
      <c r="C96" s="13" t="s">
        <v>526</v>
      </c>
      <c r="D96" s="14" t="s">
        <v>527</v>
      </c>
      <c r="E96" s="14" t="s">
        <v>528</v>
      </c>
      <c r="F96" s="14" t="s">
        <v>529</v>
      </c>
      <c r="G96" s="14" t="s">
        <v>37</v>
      </c>
      <c r="H96" s="15" t="s">
        <v>271</v>
      </c>
      <c r="I96" s="14" t="s">
        <v>272</v>
      </c>
      <c r="J96" s="14" t="s">
        <v>273</v>
      </c>
      <c r="K96" s="13"/>
      <c r="L96" s="13"/>
      <c r="M96" s="13"/>
      <c r="N96" s="13"/>
      <c r="O96" s="13"/>
      <c r="P96" s="13"/>
      <c r="Q96" s="13"/>
      <c r="R96" s="13"/>
      <c r="S96" s="13">
        <v>32.33</v>
      </c>
      <c r="T96" s="13">
        <v>10</v>
      </c>
      <c r="U96" s="13">
        <v>6</v>
      </c>
      <c r="V96" s="13">
        <v>4</v>
      </c>
      <c r="W96" s="13"/>
      <c r="X96" s="13"/>
      <c r="Y96" s="13"/>
      <c r="Z96" s="13"/>
      <c r="AA96" s="13">
        <f t="shared" si="13"/>
        <v>323.3</v>
      </c>
      <c r="AB96" s="13">
        <f t="shared" si="18"/>
        <v>193.98</v>
      </c>
      <c r="AC96" s="13">
        <f t="shared" si="19"/>
        <v>129.32</v>
      </c>
      <c r="AD96" s="13"/>
    </row>
    <row r="97" customHeight="1" spans="1:30">
      <c r="A97" s="13" t="s">
        <v>162</v>
      </c>
      <c r="B97" s="12">
        <v>80</v>
      </c>
      <c r="C97" s="13" t="s">
        <v>113</v>
      </c>
      <c r="D97" s="14" t="s">
        <v>114</v>
      </c>
      <c r="E97" s="14" t="s">
        <v>115</v>
      </c>
      <c r="F97" s="14" t="s">
        <v>116</v>
      </c>
      <c r="G97" s="14" t="s">
        <v>37</v>
      </c>
      <c r="H97" s="15" t="s">
        <v>271</v>
      </c>
      <c r="I97" s="14" t="s">
        <v>272</v>
      </c>
      <c r="J97" s="14" t="s">
        <v>273</v>
      </c>
      <c r="K97" s="13"/>
      <c r="L97" s="13"/>
      <c r="M97" s="13"/>
      <c r="N97" s="13"/>
      <c r="O97" s="13"/>
      <c r="P97" s="13"/>
      <c r="Q97" s="13"/>
      <c r="R97" s="13"/>
      <c r="S97" s="13">
        <v>30.75</v>
      </c>
      <c r="T97" s="13">
        <v>10</v>
      </c>
      <c r="U97" s="13">
        <v>6</v>
      </c>
      <c r="V97" s="13">
        <v>4</v>
      </c>
      <c r="W97" s="13"/>
      <c r="X97" s="13"/>
      <c r="Y97" s="13"/>
      <c r="Z97" s="13"/>
      <c r="AA97" s="13">
        <f t="shared" si="13"/>
        <v>307.5</v>
      </c>
      <c r="AB97" s="13">
        <f t="shared" si="18"/>
        <v>184.5</v>
      </c>
      <c r="AC97" s="13">
        <f t="shared" si="19"/>
        <v>123</v>
      </c>
      <c r="AD97" s="13"/>
    </row>
    <row r="98" customHeight="1" spans="1:30">
      <c r="A98" s="13" t="s">
        <v>162</v>
      </c>
      <c r="B98" s="12">
        <v>81</v>
      </c>
      <c r="C98" s="13" t="s">
        <v>530</v>
      </c>
      <c r="D98" s="14" t="s">
        <v>531</v>
      </c>
      <c r="E98" s="14" t="s">
        <v>532</v>
      </c>
      <c r="F98" s="14" t="s">
        <v>533</v>
      </c>
      <c r="G98" s="14" t="s">
        <v>37</v>
      </c>
      <c r="H98" s="15" t="s">
        <v>271</v>
      </c>
      <c r="I98" s="14" t="s">
        <v>272</v>
      </c>
      <c r="J98" s="14" t="s">
        <v>273</v>
      </c>
      <c r="K98" s="13"/>
      <c r="L98" s="13"/>
      <c r="M98" s="13"/>
      <c r="N98" s="13"/>
      <c r="O98" s="13"/>
      <c r="P98" s="13"/>
      <c r="Q98" s="13"/>
      <c r="R98" s="13"/>
      <c r="S98" s="13">
        <v>37.55</v>
      </c>
      <c r="T98" s="13">
        <v>10</v>
      </c>
      <c r="U98" s="13">
        <v>6</v>
      </c>
      <c r="V98" s="13">
        <v>4</v>
      </c>
      <c r="W98" s="13"/>
      <c r="X98" s="13"/>
      <c r="Y98" s="13"/>
      <c r="Z98" s="13"/>
      <c r="AA98" s="13">
        <f t="shared" si="13"/>
        <v>375.5</v>
      </c>
      <c r="AB98" s="13">
        <f t="shared" si="18"/>
        <v>225.3</v>
      </c>
      <c r="AC98" s="13">
        <f t="shared" si="19"/>
        <v>150.2</v>
      </c>
      <c r="AD98" s="13"/>
    </row>
    <row r="99" customHeight="1" spans="1:30">
      <c r="A99" s="16" t="s">
        <v>41</v>
      </c>
      <c r="B99" s="12"/>
      <c r="C99" s="16"/>
      <c r="D99" s="17"/>
      <c r="E99" s="17"/>
      <c r="F99" s="17"/>
      <c r="G99" s="14"/>
      <c r="H99" s="15"/>
      <c r="I99" s="14"/>
      <c r="J99" s="14"/>
      <c r="K99" s="16"/>
      <c r="L99" s="16"/>
      <c r="M99" s="16"/>
      <c r="N99" s="16"/>
      <c r="O99" s="16"/>
      <c r="P99" s="16"/>
      <c r="Q99" s="16"/>
      <c r="R99" s="16"/>
      <c r="S99" s="16">
        <f>SUM(S94:S98)</f>
        <v>158.16</v>
      </c>
      <c r="T99" s="13"/>
      <c r="U99" s="13"/>
      <c r="V99" s="13"/>
      <c r="W99" s="16"/>
      <c r="X99" s="16"/>
      <c r="Y99" s="16"/>
      <c r="Z99" s="16"/>
      <c r="AA99" s="16">
        <f t="shared" si="13"/>
        <v>2156.9</v>
      </c>
      <c r="AB99" s="16">
        <f>SUM(AB94:AB98)</f>
        <v>1294.14</v>
      </c>
      <c r="AC99" s="16">
        <f>SUM(AC94:AC98)</f>
        <v>862.76</v>
      </c>
      <c r="AD99" s="16"/>
    </row>
    <row r="100" customHeight="1" spans="1:30">
      <c r="A100" s="13" t="s">
        <v>534</v>
      </c>
      <c r="B100" s="12">
        <v>82</v>
      </c>
      <c r="C100" s="13" t="s">
        <v>535</v>
      </c>
      <c r="D100" s="14" t="s">
        <v>536</v>
      </c>
      <c r="E100" s="14" t="s">
        <v>537</v>
      </c>
      <c r="F100" s="14" t="s">
        <v>538</v>
      </c>
      <c r="G100" s="14" t="s">
        <v>37</v>
      </c>
      <c r="H100" s="15" t="s">
        <v>271</v>
      </c>
      <c r="I100" s="14" t="s">
        <v>272</v>
      </c>
      <c r="J100" s="14" t="s">
        <v>273</v>
      </c>
      <c r="K100" s="13"/>
      <c r="L100" s="13"/>
      <c r="M100" s="13"/>
      <c r="N100" s="13"/>
      <c r="O100" s="13"/>
      <c r="P100" s="13"/>
      <c r="Q100" s="13"/>
      <c r="R100" s="13"/>
      <c r="S100" s="13">
        <v>8.65</v>
      </c>
      <c r="T100" s="13">
        <v>20</v>
      </c>
      <c r="U100" s="13">
        <v>12</v>
      </c>
      <c r="V100" s="13">
        <v>8</v>
      </c>
      <c r="W100" s="13"/>
      <c r="X100" s="13"/>
      <c r="Y100" s="13"/>
      <c r="Z100" s="13"/>
      <c r="AA100" s="13">
        <f t="shared" si="13"/>
        <v>173</v>
      </c>
      <c r="AB100" s="13">
        <f t="shared" ref="AB100:AB115" si="20">S100*U100</f>
        <v>103.8</v>
      </c>
      <c r="AC100" s="13">
        <f t="shared" ref="AC100:AC115" si="21">S100*V100</f>
        <v>69.2</v>
      </c>
      <c r="AD100" s="13"/>
    </row>
    <row r="101" customHeight="1" spans="1:30">
      <c r="A101" s="16" t="s">
        <v>41</v>
      </c>
      <c r="B101" s="12"/>
      <c r="C101" s="16"/>
      <c r="D101" s="17"/>
      <c r="E101" s="17"/>
      <c r="F101" s="17"/>
      <c r="G101" s="14"/>
      <c r="H101" s="15"/>
      <c r="I101" s="14"/>
      <c r="J101" s="14"/>
      <c r="K101" s="16"/>
      <c r="L101" s="16"/>
      <c r="M101" s="16"/>
      <c r="N101" s="16"/>
      <c r="O101" s="16"/>
      <c r="P101" s="16"/>
      <c r="Q101" s="16"/>
      <c r="R101" s="16"/>
      <c r="S101" s="16">
        <f>SUM(S100:S100)</f>
        <v>8.65</v>
      </c>
      <c r="T101" s="13"/>
      <c r="U101" s="13"/>
      <c r="V101" s="13"/>
      <c r="W101" s="16"/>
      <c r="X101" s="16"/>
      <c r="Y101" s="16"/>
      <c r="Z101" s="16"/>
      <c r="AA101" s="16">
        <f t="shared" si="13"/>
        <v>173</v>
      </c>
      <c r="AB101" s="16">
        <f>SUM(AB100:AB100)</f>
        <v>103.8</v>
      </c>
      <c r="AC101" s="16">
        <f>SUM(AC100:AC100)</f>
        <v>69.2</v>
      </c>
      <c r="AD101" s="16"/>
    </row>
    <row r="102" customHeight="1" spans="1:30">
      <c r="A102" s="13" t="s">
        <v>539</v>
      </c>
      <c r="B102" s="12">
        <v>83</v>
      </c>
      <c r="C102" s="13" t="s">
        <v>540</v>
      </c>
      <c r="D102" s="14" t="s">
        <v>541</v>
      </c>
      <c r="E102" s="14" t="s">
        <v>542</v>
      </c>
      <c r="F102" s="14" t="s">
        <v>543</v>
      </c>
      <c r="G102" s="14" t="s">
        <v>37</v>
      </c>
      <c r="H102" s="15" t="s">
        <v>271</v>
      </c>
      <c r="I102" s="14" t="s">
        <v>272</v>
      </c>
      <c r="J102" s="14" t="s">
        <v>273</v>
      </c>
      <c r="K102" s="13"/>
      <c r="L102" s="13"/>
      <c r="M102" s="13"/>
      <c r="N102" s="13"/>
      <c r="O102" s="13"/>
      <c r="P102" s="13"/>
      <c r="Q102" s="13"/>
      <c r="R102" s="13"/>
      <c r="S102" s="13">
        <v>17.82</v>
      </c>
      <c r="T102" s="13">
        <v>20</v>
      </c>
      <c r="U102" s="13">
        <v>12</v>
      </c>
      <c r="V102" s="13">
        <v>8</v>
      </c>
      <c r="W102" s="13"/>
      <c r="X102" s="13"/>
      <c r="Y102" s="13"/>
      <c r="Z102" s="13"/>
      <c r="AA102" s="13">
        <f t="shared" si="13"/>
        <v>356.4</v>
      </c>
      <c r="AB102" s="13">
        <f t="shared" si="20"/>
        <v>213.84</v>
      </c>
      <c r="AC102" s="13">
        <f t="shared" si="21"/>
        <v>142.56</v>
      </c>
      <c r="AD102" s="13"/>
    </row>
    <row r="103" customHeight="1" spans="1:30">
      <c r="A103" s="16" t="s">
        <v>41</v>
      </c>
      <c r="B103" s="12"/>
      <c r="C103" s="16"/>
      <c r="D103" s="17"/>
      <c r="E103" s="17"/>
      <c r="F103" s="17"/>
      <c r="G103" s="14"/>
      <c r="H103" s="15"/>
      <c r="I103" s="14"/>
      <c r="J103" s="14"/>
      <c r="K103" s="16"/>
      <c r="L103" s="16"/>
      <c r="M103" s="16"/>
      <c r="N103" s="16"/>
      <c r="O103" s="16"/>
      <c r="P103" s="16"/>
      <c r="Q103" s="16"/>
      <c r="R103" s="16"/>
      <c r="S103" s="16">
        <f>SUM(S102:S102)</f>
        <v>17.82</v>
      </c>
      <c r="T103" s="13"/>
      <c r="U103" s="13"/>
      <c r="V103" s="13"/>
      <c r="W103" s="16"/>
      <c r="X103" s="16"/>
      <c r="Y103" s="16"/>
      <c r="Z103" s="16"/>
      <c r="AA103" s="16">
        <f t="shared" si="13"/>
        <v>356.4</v>
      </c>
      <c r="AB103" s="16">
        <f>SUM(AB102:AB102)</f>
        <v>213.84</v>
      </c>
      <c r="AC103" s="16">
        <f>SUM(AC102:AC102)</f>
        <v>142.56</v>
      </c>
      <c r="AD103" s="16"/>
    </row>
    <row r="104" customHeight="1" spans="1:30">
      <c r="A104" s="18" t="s">
        <v>544</v>
      </c>
      <c r="B104" s="19"/>
      <c r="C104" s="20"/>
      <c r="D104" s="17"/>
      <c r="E104" s="17"/>
      <c r="F104" s="17"/>
      <c r="G104" s="14"/>
      <c r="H104" s="15"/>
      <c r="I104" s="14"/>
      <c r="J104" s="14"/>
      <c r="K104" s="16"/>
      <c r="L104" s="16"/>
      <c r="M104" s="16"/>
      <c r="N104" s="16"/>
      <c r="O104" s="16"/>
      <c r="P104" s="16"/>
      <c r="Q104" s="16"/>
      <c r="R104" s="16"/>
      <c r="S104" s="16">
        <f>S62+S82+S93+S99+S101+S103</f>
        <v>1355.29</v>
      </c>
      <c r="T104" s="13"/>
      <c r="U104" s="13"/>
      <c r="V104" s="13"/>
      <c r="W104" s="16"/>
      <c r="X104" s="16"/>
      <c r="Y104" s="16"/>
      <c r="Z104" s="16"/>
      <c r="AA104" s="16">
        <f t="shared" si="13"/>
        <v>20823.1</v>
      </c>
      <c r="AB104" s="16">
        <f>AB62+AB82+AB93+AB99+AB101+AB103</f>
        <v>12493.86</v>
      </c>
      <c r="AC104" s="16">
        <f>AC62+AC82+AC93+AC99+AC101+AC103</f>
        <v>8329.24</v>
      </c>
      <c r="AD104" s="16"/>
    </row>
    <row r="105" customHeight="1" spans="1:30">
      <c r="A105" s="11" t="s">
        <v>545</v>
      </c>
      <c r="B105" s="12">
        <v>84</v>
      </c>
      <c r="C105" s="13" t="s">
        <v>546</v>
      </c>
      <c r="D105" s="14" t="s">
        <v>547</v>
      </c>
      <c r="E105" s="14" t="s">
        <v>548</v>
      </c>
      <c r="F105" s="14" t="s">
        <v>549</v>
      </c>
      <c r="G105" s="14" t="s">
        <v>37</v>
      </c>
      <c r="H105" s="14" t="s">
        <v>38</v>
      </c>
      <c r="I105" s="14" t="s">
        <v>39</v>
      </c>
      <c r="J105" s="14" t="s">
        <v>40</v>
      </c>
      <c r="K105" s="13"/>
      <c r="L105" s="13"/>
      <c r="M105" s="13"/>
      <c r="N105" s="13"/>
      <c r="O105" s="13"/>
      <c r="P105" s="13"/>
      <c r="Q105" s="13"/>
      <c r="R105" s="13"/>
      <c r="S105" s="25">
        <v>47.53</v>
      </c>
      <c r="T105" s="13">
        <v>10</v>
      </c>
      <c r="U105" s="13">
        <v>6</v>
      </c>
      <c r="V105" s="13">
        <v>4</v>
      </c>
      <c r="W105" s="13"/>
      <c r="X105" s="13"/>
      <c r="Y105" s="13"/>
      <c r="Z105" s="13"/>
      <c r="AA105" s="13">
        <f t="shared" si="13"/>
        <v>475.3</v>
      </c>
      <c r="AB105" s="13">
        <f t="shared" si="20"/>
        <v>285.18</v>
      </c>
      <c r="AC105" s="13">
        <f t="shared" si="21"/>
        <v>190.12</v>
      </c>
      <c r="AD105" s="13"/>
    </row>
    <row r="106" customHeight="1" spans="1:30">
      <c r="A106" s="11" t="s">
        <v>545</v>
      </c>
      <c r="B106" s="12">
        <v>85</v>
      </c>
      <c r="C106" s="13" t="s">
        <v>550</v>
      </c>
      <c r="D106" s="14" t="s">
        <v>551</v>
      </c>
      <c r="E106" s="14" t="s">
        <v>552</v>
      </c>
      <c r="F106" s="14" t="s">
        <v>553</v>
      </c>
      <c r="G106" s="14" t="s">
        <v>37</v>
      </c>
      <c r="H106" s="14" t="s">
        <v>38</v>
      </c>
      <c r="I106" s="14" t="s">
        <v>39</v>
      </c>
      <c r="J106" s="14" t="s">
        <v>40</v>
      </c>
      <c r="K106" s="13"/>
      <c r="L106" s="13"/>
      <c r="M106" s="13"/>
      <c r="N106" s="13"/>
      <c r="O106" s="13"/>
      <c r="P106" s="13"/>
      <c r="Q106" s="13"/>
      <c r="R106" s="13"/>
      <c r="S106" s="25">
        <v>25.79</v>
      </c>
      <c r="T106" s="13">
        <v>20</v>
      </c>
      <c r="U106" s="13">
        <v>12</v>
      </c>
      <c r="V106" s="13">
        <v>8</v>
      </c>
      <c r="W106" s="13"/>
      <c r="X106" s="13"/>
      <c r="Y106" s="13"/>
      <c r="Z106" s="13"/>
      <c r="AA106" s="13">
        <f t="shared" ref="AA106:AA136" si="22">AB106+AC106</f>
        <v>515.8</v>
      </c>
      <c r="AB106" s="13">
        <f t="shared" si="20"/>
        <v>309.48</v>
      </c>
      <c r="AC106" s="13">
        <f t="shared" si="21"/>
        <v>206.32</v>
      </c>
      <c r="AD106" s="13"/>
    </row>
    <row r="107" customHeight="1" spans="1:30">
      <c r="A107" s="11" t="s">
        <v>545</v>
      </c>
      <c r="B107" s="12">
        <v>86</v>
      </c>
      <c r="C107" s="13" t="s">
        <v>554</v>
      </c>
      <c r="D107" s="14" t="s">
        <v>555</v>
      </c>
      <c r="E107" s="14" t="s">
        <v>556</v>
      </c>
      <c r="F107" s="14"/>
      <c r="G107" s="14" t="s">
        <v>37</v>
      </c>
      <c r="H107" s="14" t="s">
        <v>38</v>
      </c>
      <c r="I107" s="14" t="s">
        <v>39</v>
      </c>
      <c r="J107" s="14" t="s">
        <v>40</v>
      </c>
      <c r="K107" s="13"/>
      <c r="L107" s="13"/>
      <c r="M107" s="13"/>
      <c r="N107" s="13"/>
      <c r="O107" s="13"/>
      <c r="P107" s="13"/>
      <c r="Q107" s="13"/>
      <c r="R107" s="13"/>
      <c r="S107" s="25">
        <v>33.2</v>
      </c>
      <c r="T107" s="13">
        <v>10</v>
      </c>
      <c r="U107" s="13">
        <v>6</v>
      </c>
      <c r="V107" s="13">
        <v>4</v>
      </c>
      <c r="W107" s="13"/>
      <c r="X107" s="13"/>
      <c r="Y107" s="13"/>
      <c r="Z107" s="13"/>
      <c r="AA107" s="13">
        <f t="shared" si="22"/>
        <v>332</v>
      </c>
      <c r="AB107" s="13">
        <f t="shared" si="20"/>
        <v>199.2</v>
      </c>
      <c r="AC107" s="13">
        <f t="shared" si="21"/>
        <v>132.8</v>
      </c>
      <c r="AD107" s="13"/>
    </row>
    <row r="108" customHeight="1" spans="1:30">
      <c r="A108" s="11" t="s">
        <v>545</v>
      </c>
      <c r="B108" s="12">
        <v>87</v>
      </c>
      <c r="C108" s="13" t="s">
        <v>557</v>
      </c>
      <c r="D108" s="14" t="s">
        <v>558</v>
      </c>
      <c r="E108" s="14" t="s">
        <v>559</v>
      </c>
      <c r="F108" s="14" t="s">
        <v>560</v>
      </c>
      <c r="G108" s="14" t="s">
        <v>37</v>
      </c>
      <c r="H108" s="14" t="s">
        <v>38</v>
      </c>
      <c r="I108" s="14" t="s">
        <v>39</v>
      </c>
      <c r="J108" s="14" t="s">
        <v>40</v>
      </c>
      <c r="K108" s="13"/>
      <c r="L108" s="13"/>
      <c r="M108" s="13"/>
      <c r="N108" s="13"/>
      <c r="O108" s="13"/>
      <c r="P108" s="13"/>
      <c r="Q108" s="13"/>
      <c r="R108" s="13"/>
      <c r="S108" s="25">
        <v>12.98</v>
      </c>
      <c r="T108" s="13">
        <v>20</v>
      </c>
      <c r="U108" s="13">
        <v>12</v>
      </c>
      <c r="V108" s="13">
        <v>8</v>
      </c>
      <c r="W108" s="13"/>
      <c r="X108" s="13"/>
      <c r="Y108" s="13"/>
      <c r="Z108" s="13"/>
      <c r="AA108" s="13">
        <f t="shared" si="22"/>
        <v>259.6</v>
      </c>
      <c r="AB108" s="13">
        <f t="shared" si="20"/>
        <v>155.76</v>
      </c>
      <c r="AC108" s="13">
        <f t="shared" si="21"/>
        <v>103.84</v>
      </c>
      <c r="AD108" s="13"/>
    </row>
    <row r="109" customHeight="1" spans="1:30">
      <c r="A109" s="11" t="s">
        <v>545</v>
      </c>
      <c r="B109" s="12">
        <v>88</v>
      </c>
      <c r="C109" s="13" t="s">
        <v>561</v>
      </c>
      <c r="D109" s="14" t="s">
        <v>562</v>
      </c>
      <c r="E109" s="14" t="s">
        <v>563</v>
      </c>
      <c r="F109" s="14" t="s">
        <v>564</v>
      </c>
      <c r="G109" s="14" t="s">
        <v>37</v>
      </c>
      <c r="H109" s="14" t="s">
        <v>38</v>
      </c>
      <c r="I109" s="14" t="s">
        <v>39</v>
      </c>
      <c r="J109" s="14" t="s">
        <v>40</v>
      </c>
      <c r="K109" s="13"/>
      <c r="L109" s="13"/>
      <c r="M109" s="13"/>
      <c r="N109" s="13"/>
      <c r="O109" s="13"/>
      <c r="P109" s="13"/>
      <c r="Q109" s="13"/>
      <c r="R109" s="13"/>
      <c r="S109" s="25">
        <v>33.62</v>
      </c>
      <c r="T109" s="13">
        <v>10</v>
      </c>
      <c r="U109" s="13">
        <v>6</v>
      </c>
      <c r="V109" s="13">
        <v>4</v>
      </c>
      <c r="W109" s="13"/>
      <c r="X109" s="13"/>
      <c r="Y109" s="13"/>
      <c r="Z109" s="13"/>
      <c r="AA109" s="13">
        <f t="shared" si="22"/>
        <v>336.2</v>
      </c>
      <c r="AB109" s="13">
        <f t="shared" si="20"/>
        <v>201.72</v>
      </c>
      <c r="AC109" s="13">
        <f t="shared" si="21"/>
        <v>134.48</v>
      </c>
      <c r="AD109" s="13"/>
    </row>
    <row r="110" customHeight="1" spans="1:30">
      <c r="A110" s="11" t="s">
        <v>545</v>
      </c>
      <c r="B110" s="12">
        <v>89</v>
      </c>
      <c r="C110" s="13" t="s">
        <v>565</v>
      </c>
      <c r="D110" s="14" t="s">
        <v>566</v>
      </c>
      <c r="E110" s="14" t="s">
        <v>567</v>
      </c>
      <c r="F110" s="14" t="s">
        <v>568</v>
      </c>
      <c r="G110" s="14" t="s">
        <v>37</v>
      </c>
      <c r="H110" s="14" t="s">
        <v>38</v>
      </c>
      <c r="I110" s="14" t="s">
        <v>39</v>
      </c>
      <c r="J110" s="14" t="s">
        <v>40</v>
      </c>
      <c r="K110" s="13"/>
      <c r="L110" s="13"/>
      <c r="M110" s="13"/>
      <c r="N110" s="13"/>
      <c r="O110" s="13"/>
      <c r="P110" s="13"/>
      <c r="Q110" s="13"/>
      <c r="R110" s="13"/>
      <c r="S110" s="25">
        <v>20</v>
      </c>
      <c r="T110" s="13">
        <v>20</v>
      </c>
      <c r="U110" s="13">
        <v>12</v>
      </c>
      <c r="V110" s="13">
        <v>8</v>
      </c>
      <c r="W110" s="13"/>
      <c r="X110" s="13"/>
      <c r="Y110" s="13"/>
      <c r="Z110" s="13"/>
      <c r="AA110" s="13">
        <f t="shared" si="22"/>
        <v>400</v>
      </c>
      <c r="AB110" s="13">
        <f t="shared" si="20"/>
        <v>240</v>
      </c>
      <c r="AC110" s="13">
        <f t="shared" si="21"/>
        <v>160</v>
      </c>
      <c r="AD110" s="13"/>
    </row>
    <row r="111" customHeight="1" spans="1:30">
      <c r="A111" s="11" t="s">
        <v>545</v>
      </c>
      <c r="B111" s="12">
        <v>90</v>
      </c>
      <c r="C111" s="13" t="s">
        <v>569</v>
      </c>
      <c r="D111" s="14" t="s">
        <v>570</v>
      </c>
      <c r="E111" s="14" t="s">
        <v>571</v>
      </c>
      <c r="F111" s="14" t="s">
        <v>572</v>
      </c>
      <c r="G111" s="14" t="s">
        <v>37</v>
      </c>
      <c r="H111" s="14" t="s">
        <v>38</v>
      </c>
      <c r="I111" s="14" t="s">
        <v>39</v>
      </c>
      <c r="J111" s="14" t="s">
        <v>40</v>
      </c>
      <c r="K111" s="13"/>
      <c r="L111" s="13"/>
      <c r="M111" s="13"/>
      <c r="N111" s="13"/>
      <c r="O111" s="13"/>
      <c r="P111" s="13"/>
      <c r="Q111" s="13"/>
      <c r="R111" s="13"/>
      <c r="S111" s="25">
        <v>27.17</v>
      </c>
      <c r="T111" s="13">
        <v>20</v>
      </c>
      <c r="U111" s="13">
        <v>12</v>
      </c>
      <c r="V111" s="13">
        <v>8</v>
      </c>
      <c r="W111" s="13"/>
      <c r="X111" s="13"/>
      <c r="Y111" s="13"/>
      <c r="Z111" s="13"/>
      <c r="AA111" s="13">
        <f t="shared" si="22"/>
        <v>543.4</v>
      </c>
      <c r="AB111" s="13">
        <f t="shared" si="20"/>
        <v>326.04</v>
      </c>
      <c r="AC111" s="13">
        <f t="shared" si="21"/>
        <v>217.36</v>
      </c>
      <c r="AD111" s="13"/>
    </row>
    <row r="112" customHeight="1" spans="1:30">
      <c r="A112" s="11" t="s">
        <v>545</v>
      </c>
      <c r="B112" s="12">
        <v>91</v>
      </c>
      <c r="C112" s="13" t="s">
        <v>573</v>
      </c>
      <c r="D112" s="14" t="s">
        <v>574</v>
      </c>
      <c r="E112" s="14" t="s">
        <v>575</v>
      </c>
      <c r="F112" s="14" t="s">
        <v>576</v>
      </c>
      <c r="G112" s="14" t="s">
        <v>37</v>
      </c>
      <c r="H112" s="14" t="s">
        <v>38</v>
      </c>
      <c r="I112" s="14" t="s">
        <v>39</v>
      </c>
      <c r="J112" s="14" t="s">
        <v>40</v>
      </c>
      <c r="K112" s="13"/>
      <c r="L112" s="13"/>
      <c r="M112" s="13"/>
      <c r="N112" s="13"/>
      <c r="O112" s="13"/>
      <c r="P112" s="13"/>
      <c r="Q112" s="13"/>
      <c r="R112" s="13"/>
      <c r="S112" s="25">
        <v>30.68</v>
      </c>
      <c r="T112" s="13">
        <v>10</v>
      </c>
      <c r="U112" s="13">
        <v>6</v>
      </c>
      <c r="V112" s="13">
        <v>4</v>
      </c>
      <c r="W112" s="13"/>
      <c r="X112" s="13"/>
      <c r="Y112" s="13"/>
      <c r="Z112" s="13"/>
      <c r="AA112" s="13">
        <f t="shared" si="22"/>
        <v>306.8</v>
      </c>
      <c r="AB112" s="13">
        <f t="shared" si="20"/>
        <v>184.08</v>
      </c>
      <c r="AC112" s="13">
        <f t="shared" si="21"/>
        <v>122.72</v>
      </c>
      <c r="AD112" s="13"/>
    </row>
    <row r="113" customHeight="1" spans="1:30">
      <c r="A113" s="11" t="s">
        <v>545</v>
      </c>
      <c r="B113" s="12">
        <v>92</v>
      </c>
      <c r="C113" s="13" t="s">
        <v>577</v>
      </c>
      <c r="D113" s="14" t="s">
        <v>578</v>
      </c>
      <c r="E113" s="14" t="s">
        <v>579</v>
      </c>
      <c r="F113" s="14" t="s">
        <v>580</v>
      </c>
      <c r="G113" s="14" t="s">
        <v>37</v>
      </c>
      <c r="H113" s="14" t="s">
        <v>38</v>
      </c>
      <c r="I113" s="14" t="s">
        <v>39</v>
      </c>
      <c r="J113" s="14" t="s">
        <v>40</v>
      </c>
      <c r="K113" s="13"/>
      <c r="L113" s="13"/>
      <c r="M113" s="13"/>
      <c r="N113" s="13"/>
      <c r="O113" s="13"/>
      <c r="P113" s="13"/>
      <c r="Q113" s="13"/>
      <c r="R113" s="13"/>
      <c r="S113" s="25">
        <v>26.76</v>
      </c>
      <c r="T113" s="13">
        <v>20</v>
      </c>
      <c r="U113" s="13">
        <v>12</v>
      </c>
      <c r="V113" s="13">
        <v>8</v>
      </c>
      <c r="W113" s="13"/>
      <c r="X113" s="13"/>
      <c r="Y113" s="13"/>
      <c r="Z113" s="13"/>
      <c r="AA113" s="13">
        <f t="shared" si="22"/>
        <v>535.2</v>
      </c>
      <c r="AB113" s="13">
        <f t="shared" si="20"/>
        <v>321.12</v>
      </c>
      <c r="AC113" s="13">
        <f t="shared" si="21"/>
        <v>214.08</v>
      </c>
      <c r="AD113" s="13"/>
    </row>
    <row r="114" customHeight="1" spans="1:30">
      <c r="A114" s="11" t="s">
        <v>545</v>
      </c>
      <c r="B114" s="12">
        <v>93</v>
      </c>
      <c r="C114" s="13" t="s">
        <v>581</v>
      </c>
      <c r="D114" s="14" t="s">
        <v>582</v>
      </c>
      <c r="E114" s="14" t="s">
        <v>583</v>
      </c>
      <c r="F114" s="14" t="s">
        <v>584</v>
      </c>
      <c r="G114" s="14" t="s">
        <v>37</v>
      </c>
      <c r="H114" s="14" t="s">
        <v>38</v>
      </c>
      <c r="I114" s="14" t="s">
        <v>39</v>
      </c>
      <c r="J114" s="14" t="s">
        <v>40</v>
      </c>
      <c r="K114" s="13"/>
      <c r="L114" s="13"/>
      <c r="M114" s="13"/>
      <c r="N114" s="13"/>
      <c r="O114" s="13"/>
      <c r="P114" s="13"/>
      <c r="Q114" s="13"/>
      <c r="R114" s="13"/>
      <c r="S114" s="25">
        <v>27.98</v>
      </c>
      <c r="T114" s="13">
        <v>20</v>
      </c>
      <c r="U114" s="13">
        <v>12</v>
      </c>
      <c r="V114" s="13">
        <v>8</v>
      </c>
      <c r="W114" s="13"/>
      <c r="X114" s="13"/>
      <c r="Y114" s="13"/>
      <c r="Z114" s="13"/>
      <c r="AA114" s="13">
        <f t="shared" si="22"/>
        <v>559.6</v>
      </c>
      <c r="AB114" s="13">
        <f t="shared" si="20"/>
        <v>335.76</v>
      </c>
      <c r="AC114" s="13">
        <f t="shared" si="21"/>
        <v>223.84</v>
      </c>
      <c r="AD114" s="13"/>
    </row>
    <row r="115" customHeight="1" spans="1:30">
      <c r="A115" s="11" t="s">
        <v>545</v>
      </c>
      <c r="B115" s="12">
        <v>94</v>
      </c>
      <c r="C115" s="13" t="s">
        <v>585</v>
      </c>
      <c r="D115" s="14" t="s">
        <v>586</v>
      </c>
      <c r="E115" s="14" t="s">
        <v>587</v>
      </c>
      <c r="F115" s="14"/>
      <c r="G115" s="14" t="s">
        <v>37</v>
      </c>
      <c r="H115" s="14" t="s">
        <v>38</v>
      </c>
      <c r="I115" s="14" t="s">
        <v>39</v>
      </c>
      <c r="J115" s="14" t="s">
        <v>40</v>
      </c>
      <c r="K115" s="13"/>
      <c r="L115" s="13"/>
      <c r="M115" s="13"/>
      <c r="N115" s="13"/>
      <c r="O115" s="13"/>
      <c r="P115" s="13"/>
      <c r="Q115" s="13"/>
      <c r="R115" s="13"/>
      <c r="S115" s="25">
        <v>14.76</v>
      </c>
      <c r="T115" s="13">
        <v>20</v>
      </c>
      <c r="U115" s="13">
        <v>12</v>
      </c>
      <c r="V115" s="13">
        <v>8</v>
      </c>
      <c r="W115" s="13"/>
      <c r="X115" s="13"/>
      <c r="Y115" s="13"/>
      <c r="Z115" s="13"/>
      <c r="AA115" s="13">
        <f t="shared" si="22"/>
        <v>295.2</v>
      </c>
      <c r="AB115" s="13">
        <f t="shared" si="20"/>
        <v>177.12</v>
      </c>
      <c r="AC115" s="13">
        <f t="shared" si="21"/>
        <v>118.08</v>
      </c>
      <c r="AD115" s="13"/>
    </row>
    <row r="116" customHeight="1" spans="1:30">
      <c r="A116" s="18" t="s">
        <v>588</v>
      </c>
      <c r="B116" s="19"/>
      <c r="C116" s="20"/>
      <c r="D116" s="17"/>
      <c r="E116" s="17"/>
      <c r="F116" s="17"/>
      <c r="G116" s="14"/>
      <c r="H116" s="17"/>
      <c r="I116" s="17"/>
      <c r="J116" s="17"/>
      <c r="K116" s="16"/>
      <c r="L116" s="16"/>
      <c r="M116" s="16"/>
      <c r="N116" s="16"/>
      <c r="O116" s="16"/>
      <c r="P116" s="16"/>
      <c r="Q116" s="16"/>
      <c r="R116" s="16"/>
      <c r="S116" s="26">
        <f>SUM(S105:S115)</f>
        <v>300.47</v>
      </c>
      <c r="T116" s="13"/>
      <c r="U116" s="13"/>
      <c r="V116" s="13"/>
      <c r="W116" s="16"/>
      <c r="X116" s="16"/>
      <c r="Y116" s="16"/>
      <c r="Z116" s="16"/>
      <c r="AA116" s="16">
        <f t="shared" si="22"/>
        <v>4559.1</v>
      </c>
      <c r="AB116" s="16">
        <f>SUM(AB105:AB115)</f>
        <v>2735.46</v>
      </c>
      <c r="AC116" s="16">
        <f>SUM(AC105:AC115)</f>
        <v>1823.64</v>
      </c>
      <c r="AD116" s="16"/>
    </row>
    <row r="117" customHeight="1" spans="1:30">
      <c r="A117" s="13" t="s">
        <v>203</v>
      </c>
      <c r="B117" s="12">
        <v>95</v>
      </c>
      <c r="C117" s="13" t="s">
        <v>220</v>
      </c>
      <c r="D117" s="14" t="s">
        <v>221</v>
      </c>
      <c r="E117" s="14" t="s">
        <v>222</v>
      </c>
      <c r="F117" s="14" t="s">
        <v>223</v>
      </c>
      <c r="G117" s="14" t="s">
        <v>37</v>
      </c>
      <c r="H117" s="14" t="s">
        <v>38</v>
      </c>
      <c r="I117" s="14" t="s">
        <v>39</v>
      </c>
      <c r="J117" s="14" t="s">
        <v>40</v>
      </c>
      <c r="K117" s="13"/>
      <c r="L117" s="13"/>
      <c r="M117" s="13"/>
      <c r="N117" s="13"/>
      <c r="O117" s="13"/>
      <c r="P117" s="13"/>
      <c r="Q117" s="13"/>
      <c r="R117" s="13"/>
      <c r="S117" s="13">
        <v>51.08</v>
      </c>
      <c r="T117" s="13">
        <v>10</v>
      </c>
      <c r="U117" s="13">
        <v>6</v>
      </c>
      <c r="V117" s="13">
        <v>4</v>
      </c>
      <c r="W117" s="13"/>
      <c r="X117" s="13"/>
      <c r="Y117" s="13"/>
      <c r="Z117" s="13"/>
      <c r="AA117" s="13">
        <f t="shared" si="22"/>
        <v>510.8</v>
      </c>
      <c r="AB117" s="13">
        <f t="shared" ref="AB117:AB123" si="23">S117*U117</f>
        <v>306.48</v>
      </c>
      <c r="AC117" s="13">
        <f t="shared" ref="AC117:AC123" si="24">S117*V117</f>
        <v>204.32</v>
      </c>
      <c r="AD117" s="13"/>
    </row>
    <row r="118" customHeight="1" spans="1:30">
      <c r="A118" s="13" t="s">
        <v>203</v>
      </c>
      <c r="B118" s="12">
        <v>96</v>
      </c>
      <c r="C118" s="13" t="s">
        <v>589</v>
      </c>
      <c r="D118" s="14" t="s">
        <v>590</v>
      </c>
      <c r="E118" s="14" t="s">
        <v>591</v>
      </c>
      <c r="F118" s="14" t="s">
        <v>592</v>
      </c>
      <c r="G118" s="14" t="s">
        <v>37</v>
      </c>
      <c r="H118" s="14" t="s">
        <v>38</v>
      </c>
      <c r="I118" s="14" t="s">
        <v>39</v>
      </c>
      <c r="J118" s="14" t="s">
        <v>40</v>
      </c>
      <c r="K118" s="13"/>
      <c r="L118" s="13"/>
      <c r="M118" s="13"/>
      <c r="N118" s="13"/>
      <c r="O118" s="13"/>
      <c r="P118" s="13"/>
      <c r="Q118" s="13"/>
      <c r="R118" s="13"/>
      <c r="S118" s="13">
        <v>29.69</v>
      </c>
      <c r="T118" s="13">
        <v>20</v>
      </c>
      <c r="U118" s="13">
        <v>12</v>
      </c>
      <c r="V118" s="13">
        <v>8</v>
      </c>
      <c r="W118" s="13"/>
      <c r="X118" s="13"/>
      <c r="Y118" s="13"/>
      <c r="Z118" s="13"/>
      <c r="AA118" s="13">
        <f t="shared" si="22"/>
        <v>593.8</v>
      </c>
      <c r="AB118" s="13">
        <f t="shared" si="23"/>
        <v>356.28</v>
      </c>
      <c r="AC118" s="13">
        <f t="shared" si="24"/>
        <v>237.52</v>
      </c>
      <c r="AD118" s="13"/>
    </row>
    <row r="119" customHeight="1" spans="1:30">
      <c r="A119" s="13" t="s">
        <v>203</v>
      </c>
      <c r="B119" s="12">
        <v>97</v>
      </c>
      <c r="C119" s="13" t="s">
        <v>228</v>
      </c>
      <c r="D119" s="14" t="s">
        <v>229</v>
      </c>
      <c r="E119" s="14" t="s">
        <v>230</v>
      </c>
      <c r="F119" s="14" t="s">
        <v>231</v>
      </c>
      <c r="G119" s="14" t="s">
        <v>37</v>
      </c>
      <c r="H119" s="14" t="s">
        <v>295</v>
      </c>
      <c r="I119" s="14" t="s">
        <v>296</v>
      </c>
      <c r="J119" s="14" t="s">
        <v>297</v>
      </c>
      <c r="K119" s="13"/>
      <c r="L119" s="13"/>
      <c r="M119" s="13"/>
      <c r="N119" s="13"/>
      <c r="O119" s="13"/>
      <c r="P119" s="13"/>
      <c r="Q119" s="13"/>
      <c r="R119" s="13"/>
      <c r="S119" s="13">
        <v>25.63</v>
      </c>
      <c r="T119" s="13">
        <v>20</v>
      </c>
      <c r="U119" s="13">
        <v>12</v>
      </c>
      <c r="V119" s="13">
        <v>8</v>
      </c>
      <c r="W119" s="13"/>
      <c r="X119" s="13"/>
      <c r="Y119" s="13"/>
      <c r="Z119" s="13"/>
      <c r="AA119" s="13">
        <f t="shared" si="22"/>
        <v>512.6</v>
      </c>
      <c r="AB119" s="13">
        <f t="shared" si="23"/>
        <v>307.56</v>
      </c>
      <c r="AC119" s="13">
        <f t="shared" si="24"/>
        <v>205.04</v>
      </c>
      <c r="AD119" s="13"/>
    </row>
    <row r="120" customHeight="1" spans="1:30">
      <c r="A120" s="13" t="s">
        <v>203</v>
      </c>
      <c r="B120" s="12">
        <v>98</v>
      </c>
      <c r="C120" s="13" t="s">
        <v>212</v>
      </c>
      <c r="D120" s="14" t="s">
        <v>213</v>
      </c>
      <c r="E120" s="14" t="s">
        <v>214</v>
      </c>
      <c r="F120" s="14" t="s">
        <v>215</v>
      </c>
      <c r="G120" s="14" t="s">
        <v>37</v>
      </c>
      <c r="H120" s="14" t="s">
        <v>295</v>
      </c>
      <c r="I120" s="14" t="s">
        <v>296</v>
      </c>
      <c r="J120" s="14" t="s">
        <v>297</v>
      </c>
      <c r="K120" s="13"/>
      <c r="L120" s="13"/>
      <c r="M120" s="13"/>
      <c r="N120" s="13"/>
      <c r="O120" s="13"/>
      <c r="P120" s="13"/>
      <c r="Q120" s="13"/>
      <c r="R120" s="13"/>
      <c r="S120" s="13">
        <v>27.82</v>
      </c>
      <c r="T120" s="13">
        <v>20</v>
      </c>
      <c r="U120" s="13">
        <v>12</v>
      </c>
      <c r="V120" s="13">
        <v>8</v>
      </c>
      <c r="W120" s="13"/>
      <c r="X120" s="13"/>
      <c r="Y120" s="13"/>
      <c r="Z120" s="13"/>
      <c r="AA120" s="13">
        <f t="shared" si="22"/>
        <v>556.4</v>
      </c>
      <c r="AB120" s="13">
        <f t="shared" si="23"/>
        <v>333.84</v>
      </c>
      <c r="AC120" s="13">
        <f t="shared" si="24"/>
        <v>222.56</v>
      </c>
      <c r="AD120" s="13"/>
    </row>
    <row r="121" customHeight="1" spans="1:30">
      <c r="A121" s="13" t="s">
        <v>203</v>
      </c>
      <c r="B121" s="12">
        <v>99</v>
      </c>
      <c r="C121" s="13" t="s">
        <v>208</v>
      </c>
      <c r="D121" s="14" t="s">
        <v>209</v>
      </c>
      <c r="E121" s="14" t="s">
        <v>210</v>
      </c>
      <c r="F121" s="14" t="s">
        <v>211</v>
      </c>
      <c r="G121" s="14" t="s">
        <v>37</v>
      </c>
      <c r="H121" s="14" t="s">
        <v>295</v>
      </c>
      <c r="I121" s="14" t="s">
        <v>296</v>
      </c>
      <c r="J121" s="14" t="s">
        <v>297</v>
      </c>
      <c r="K121" s="13"/>
      <c r="L121" s="13"/>
      <c r="M121" s="13"/>
      <c r="N121" s="13"/>
      <c r="O121" s="13"/>
      <c r="P121" s="13"/>
      <c r="Q121" s="13"/>
      <c r="R121" s="13"/>
      <c r="S121" s="13">
        <v>28.33</v>
      </c>
      <c r="T121" s="13">
        <v>20</v>
      </c>
      <c r="U121" s="13">
        <v>12</v>
      </c>
      <c r="V121" s="13">
        <v>8</v>
      </c>
      <c r="W121" s="13"/>
      <c r="X121" s="13"/>
      <c r="Y121" s="13"/>
      <c r="Z121" s="13"/>
      <c r="AA121" s="13">
        <f t="shared" si="22"/>
        <v>566.6</v>
      </c>
      <c r="AB121" s="13">
        <f t="shared" si="23"/>
        <v>339.96</v>
      </c>
      <c r="AC121" s="13">
        <f t="shared" si="24"/>
        <v>226.64</v>
      </c>
      <c r="AD121" s="13"/>
    </row>
    <row r="122" customHeight="1" spans="1:30">
      <c r="A122" s="13" t="s">
        <v>203</v>
      </c>
      <c r="B122" s="12">
        <v>100</v>
      </c>
      <c r="C122" s="13" t="s">
        <v>204</v>
      </c>
      <c r="D122" s="14" t="s">
        <v>205</v>
      </c>
      <c r="E122" s="14" t="s">
        <v>206</v>
      </c>
      <c r="F122" s="14" t="s">
        <v>207</v>
      </c>
      <c r="G122" s="14" t="s">
        <v>37</v>
      </c>
      <c r="H122" s="14" t="s">
        <v>295</v>
      </c>
      <c r="I122" s="14" t="s">
        <v>296</v>
      </c>
      <c r="J122" s="14" t="s">
        <v>297</v>
      </c>
      <c r="K122" s="13"/>
      <c r="L122" s="13"/>
      <c r="M122" s="13"/>
      <c r="N122" s="13"/>
      <c r="O122" s="13"/>
      <c r="P122" s="13"/>
      <c r="Q122" s="13"/>
      <c r="R122" s="13"/>
      <c r="S122" s="13">
        <v>22.94</v>
      </c>
      <c r="T122" s="13">
        <v>20</v>
      </c>
      <c r="U122" s="13">
        <v>12</v>
      </c>
      <c r="V122" s="13">
        <v>8</v>
      </c>
      <c r="W122" s="13"/>
      <c r="X122" s="13"/>
      <c r="Y122" s="13"/>
      <c r="Z122" s="13"/>
      <c r="AA122" s="13">
        <f t="shared" si="22"/>
        <v>458.8</v>
      </c>
      <c r="AB122" s="13">
        <f t="shared" si="23"/>
        <v>275.28</v>
      </c>
      <c r="AC122" s="13">
        <f t="shared" si="24"/>
        <v>183.52</v>
      </c>
      <c r="AD122" s="13"/>
    </row>
    <row r="123" customHeight="1" spans="1:30">
      <c r="A123" s="13" t="s">
        <v>203</v>
      </c>
      <c r="B123" s="12">
        <v>101</v>
      </c>
      <c r="C123" s="13" t="s">
        <v>216</v>
      </c>
      <c r="D123" s="14" t="s">
        <v>217</v>
      </c>
      <c r="E123" s="14" t="s">
        <v>218</v>
      </c>
      <c r="F123" s="14" t="s">
        <v>219</v>
      </c>
      <c r="G123" s="14" t="s">
        <v>37</v>
      </c>
      <c r="H123" s="14" t="s">
        <v>295</v>
      </c>
      <c r="I123" s="14" t="s">
        <v>296</v>
      </c>
      <c r="J123" s="14" t="s">
        <v>297</v>
      </c>
      <c r="K123" s="13"/>
      <c r="L123" s="13"/>
      <c r="M123" s="13"/>
      <c r="N123" s="13"/>
      <c r="O123" s="13"/>
      <c r="P123" s="13"/>
      <c r="Q123" s="13"/>
      <c r="R123" s="13"/>
      <c r="S123" s="13">
        <v>29.36</v>
      </c>
      <c r="T123" s="13">
        <v>20</v>
      </c>
      <c r="U123" s="13">
        <v>12</v>
      </c>
      <c r="V123" s="13">
        <v>8</v>
      </c>
      <c r="W123" s="13"/>
      <c r="X123" s="13"/>
      <c r="Y123" s="13"/>
      <c r="Z123" s="13"/>
      <c r="AA123" s="13">
        <f t="shared" si="22"/>
        <v>587.2</v>
      </c>
      <c r="AB123" s="13">
        <f t="shared" si="23"/>
        <v>352.32</v>
      </c>
      <c r="AC123" s="13">
        <f t="shared" si="24"/>
        <v>234.88</v>
      </c>
      <c r="AD123" s="13"/>
    </row>
    <row r="124" customHeight="1" spans="1:30">
      <c r="A124" s="16" t="s">
        <v>41</v>
      </c>
      <c r="B124" s="21"/>
      <c r="C124" s="16"/>
      <c r="D124" s="17"/>
      <c r="E124" s="17"/>
      <c r="F124" s="17"/>
      <c r="G124" s="14"/>
      <c r="H124" s="14"/>
      <c r="I124" s="14"/>
      <c r="J124" s="14"/>
      <c r="K124" s="16"/>
      <c r="L124" s="16"/>
      <c r="M124" s="16"/>
      <c r="N124" s="16"/>
      <c r="O124" s="16"/>
      <c r="P124" s="16"/>
      <c r="Q124" s="16"/>
      <c r="R124" s="16"/>
      <c r="S124" s="16">
        <f>SUM(S117:S123)</f>
        <v>214.85</v>
      </c>
      <c r="T124" s="13"/>
      <c r="U124" s="16"/>
      <c r="V124" s="16"/>
      <c r="W124" s="16"/>
      <c r="X124" s="16"/>
      <c r="Y124" s="16"/>
      <c r="Z124" s="16"/>
      <c r="AA124" s="16">
        <f t="shared" si="22"/>
        <v>3786.2</v>
      </c>
      <c r="AB124" s="16">
        <f>SUM(AB117:AB123)</f>
        <v>2271.72</v>
      </c>
      <c r="AC124" s="16">
        <f>SUM(AC117:AC123)</f>
        <v>1514.48</v>
      </c>
      <c r="AD124" s="16"/>
    </row>
    <row r="125" customHeight="1" spans="1:30">
      <c r="A125" s="11" t="s">
        <v>182</v>
      </c>
      <c r="B125" s="12">
        <v>102</v>
      </c>
      <c r="C125" s="13" t="s">
        <v>183</v>
      </c>
      <c r="D125" s="14" t="s">
        <v>184</v>
      </c>
      <c r="E125" s="14" t="s">
        <v>185</v>
      </c>
      <c r="F125" s="14" t="s">
        <v>186</v>
      </c>
      <c r="G125" s="14" t="s">
        <v>37</v>
      </c>
      <c r="H125" s="14" t="s">
        <v>38</v>
      </c>
      <c r="I125" s="14" t="s">
        <v>39</v>
      </c>
      <c r="J125" s="14" t="s">
        <v>40</v>
      </c>
      <c r="K125" s="13"/>
      <c r="L125" s="13"/>
      <c r="M125" s="13"/>
      <c r="N125" s="13"/>
      <c r="O125" s="13"/>
      <c r="P125" s="13"/>
      <c r="Q125" s="13"/>
      <c r="R125" s="13"/>
      <c r="S125" s="13">
        <v>45.9</v>
      </c>
      <c r="T125" s="13">
        <v>10</v>
      </c>
      <c r="U125" s="13">
        <v>6</v>
      </c>
      <c r="V125" s="13">
        <v>4</v>
      </c>
      <c r="W125" s="13"/>
      <c r="X125" s="13"/>
      <c r="Y125" s="13"/>
      <c r="Z125" s="13"/>
      <c r="AA125" s="13">
        <f t="shared" si="22"/>
        <v>459</v>
      </c>
      <c r="AB125" s="13">
        <f t="shared" ref="AB125:AB127" si="25">S125*U125</f>
        <v>275.4</v>
      </c>
      <c r="AC125" s="13">
        <f t="shared" ref="AC125:AC127" si="26">S125*V125</f>
        <v>183.6</v>
      </c>
      <c r="AD125" s="13"/>
    </row>
    <row r="126" customHeight="1" spans="1:30">
      <c r="A126" s="13" t="s">
        <v>182</v>
      </c>
      <c r="B126" s="12">
        <v>103</v>
      </c>
      <c r="C126" s="13" t="s">
        <v>191</v>
      </c>
      <c r="D126" s="14" t="s">
        <v>192</v>
      </c>
      <c r="E126" s="14" t="s">
        <v>193</v>
      </c>
      <c r="F126" s="14" t="s">
        <v>194</v>
      </c>
      <c r="G126" s="14" t="s">
        <v>37</v>
      </c>
      <c r="H126" s="14" t="s">
        <v>38</v>
      </c>
      <c r="I126" s="14" t="s">
        <v>39</v>
      </c>
      <c r="J126" s="14" t="s">
        <v>40</v>
      </c>
      <c r="K126" s="13"/>
      <c r="L126" s="13"/>
      <c r="M126" s="13"/>
      <c r="N126" s="13"/>
      <c r="O126" s="13"/>
      <c r="P126" s="13"/>
      <c r="Q126" s="13"/>
      <c r="R126" s="13"/>
      <c r="S126" s="13">
        <v>20.16</v>
      </c>
      <c r="T126" s="13">
        <v>20</v>
      </c>
      <c r="U126" s="13">
        <v>12</v>
      </c>
      <c r="V126" s="13">
        <v>8</v>
      </c>
      <c r="W126" s="13"/>
      <c r="X126" s="13"/>
      <c r="Y126" s="13"/>
      <c r="Z126" s="13"/>
      <c r="AA126" s="13">
        <f t="shared" si="22"/>
        <v>403.2</v>
      </c>
      <c r="AB126" s="13">
        <f t="shared" si="25"/>
        <v>241.92</v>
      </c>
      <c r="AC126" s="13">
        <f t="shared" si="26"/>
        <v>161.28</v>
      </c>
      <c r="AD126" s="13"/>
    </row>
    <row r="127" customHeight="1" spans="1:30">
      <c r="A127" s="13" t="s">
        <v>182</v>
      </c>
      <c r="B127" s="12">
        <v>104</v>
      </c>
      <c r="C127" s="13" t="s">
        <v>199</v>
      </c>
      <c r="D127" s="14" t="s">
        <v>200</v>
      </c>
      <c r="E127" s="14" t="s">
        <v>201</v>
      </c>
      <c r="F127" s="14" t="s">
        <v>202</v>
      </c>
      <c r="G127" s="14" t="s">
        <v>37</v>
      </c>
      <c r="H127" s="14" t="s">
        <v>38</v>
      </c>
      <c r="I127" s="14" t="s">
        <v>39</v>
      </c>
      <c r="J127" s="14" t="s">
        <v>40</v>
      </c>
      <c r="K127" s="13"/>
      <c r="L127" s="13"/>
      <c r="M127" s="13"/>
      <c r="N127" s="13"/>
      <c r="O127" s="13"/>
      <c r="P127" s="13"/>
      <c r="Q127" s="13"/>
      <c r="R127" s="13"/>
      <c r="S127" s="13">
        <v>51.76</v>
      </c>
      <c r="T127" s="13">
        <v>10</v>
      </c>
      <c r="U127" s="13">
        <v>6</v>
      </c>
      <c r="V127" s="13">
        <v>4</v>
      </c>
      <c r="W127" s="13"/>
      <c r="X127" s="13"/>
      <c r="Y127" s="13"/>
      <c r="Z127" s="13"/>
      <c r="AA127" s="13">
        <f t="shared" si="22"/>
        <v>517.6</v>
      </c>
      <c r="AB127" s="13">
        <f t="shared" si="25"/>
        <v>310.56</v>
      </c>
      <c r="AC127" s="13">
        <f t="shared" si="26"/>
        <v>207.04</v>
      </c>
      <c r="AD127" s="13"/>
    </row>
    <row r="128" customHeight="1" spans="1:30">
      <c r="A128" s="16" t="s">
        <v>41</v>
      </c>
      <c r="B128" s="21"/>
      <c r="C128" s="16"/>
      <c r="D128" s="17"/>
      <c r="E128" s="17"/>
      <c r="F128" s="17"/>
      <c r="G128" s="14"/>
      <c r="H128" s="14"/>
      <c r="I128" s="14"/>
      <c r="J128" s="14"/>
      <c r="K128" s="16"/>
      <c r="L128" s="16"/>
      <c r="M128" s="16"/>
      <c r="N128" s="16"/>
      <c r="O128" s="16"/>
      <c r="P128" s="16"/>
      <c r="Q128" s="16"/>
      <c r="R128" s="16"/>
      <c r="S128" s="16">
        <f>SUM(S125:S127)</f>
        <v>117.82</v>
      </c>
      <c r="T128" s="13"/>
      <c r="U128" s="13"/>
      <c r="V128" s="16"/>
      <c r="W128" s="16"/>
      <c r="X128" s="16"/>
      <c r="Y128" s="16"/>
      <c r="Z128" s="16"/>
      <c r="AA128" s="16">
        <f t="shared" si="22"/>
        <v>1379.8</v>
      </c>
      <c r="AB128" s="16">
        <f>SUM(AB125:AB127)</f>
        <v>827.88</v>
      </c>
      <c r="AC128" s="16">
        <f>SUM(AC125:AC127)</f>
        <v>551.92</v>
      </c>
      <c r="AD128" s="16"/>
    </row>
    <row r="129" customHeight="1" spans="1:30">
      <c r="A129" s="13" t="s">
        <v>232</v>
      </c>
      <c r="B129" s="12">
        <v>105</v>
      </c>
      <c r="C129" s="13" t="s">
        <v>593</v>
      </c>
      <c r="D129" s="14" t="s">
        <v>594</v>
      </c>
      <c r="E129" s="14" t="s">
        <v>595</v>
      </c>
      <c r="F129" s="14" t="s">
        <v>596</v>
      </c>
      <c r="G129" s="14" t="s">
        <v>37</v>
      </c>
      <c r="H129" s="14" t="s">
        <v>154</v>
      </c>
      <c r="I129" s="14" t="s">
        <v>155</v>
      </c>
      <c r="J129" s="14" t="s">
        <v>157</v>
      </c>
      <c r="K129" s="13"/>
      <c r="L129" s="13"/>
      <c r="M129" s="13"/>
      <c r="N129" s="13"/>
      <c r="O129" s="13"/>
      <c r="P129" s="13"/>
      <c r="Q129" s="13"/>
      <c r="R129" s="13"/>
      <c r="S129" s="13">
        <v>24.9</v>
      </c>
      <c r="T129" s="13">
        <v>20</v>
      </c>
      <c r="U129" s="13">
        <v>12</v>
      </c>
      <c r="V129" s="13">
        <v>8</v>
      </c>
      <c r="W129" s="13"/>
      <c r="X129" s="13"/>
      <c r="Y129" s="13"/>
      <c r="Z129" s="13"/>
      <c r="AA129" s="13">
        <f t="shared" si="22"/>
        <v>498</v>
      </c>
      <c r="AB129" s="13">
        <f t="shared" ref="AB129:AB133" si="27">S129*U129</f>
        <v>298.8</v>
      </c>
      <c r="AC129" s="13">
        <f t="shared" ref="AC129:AC133" si="28">S129*V129</f>
        <v>199.2</v>
      </c>
      <c r="AD129" s="13"/>
    </row>
    <row r="130" customHeight="1" spans="1:30">
      <c r="A130" s="13" t="s">
        <v>232</v>
      </c>
      <c r="B130" s="12">
        <v>106</v>
      </c>
      <c r="C130" s="13" t="s">
        <v>597</v>
      </c>
      <c r="D130" s="14" t="s">
        <v>598</v>
      </c>
      <c r="E130" s="14" t="s">
        <v>599</v>
      </c>
      <c r="F130" s="14" t="s">
        <v>600</v>
      </c>
      <c r="G130" s="14" t="s">
        <v>37</v>
      </c>
      <c r="H130" s="14" t="s">
        <v>154</v>
      </c>
      <c r="I130" s="14" t="s">
        <v>155</v>
      </c>
      <c r="J130" s="14" t="s">
        <v>157</v>
      </c>
      <c r="K130" s="13"/>
      <c r="L130" s="13"/>
      <c r="M130" s="13"/>
      <c r="N130" s="13"/>
      <c r="O130" s="13"/>
      <c r="P130" s="13"/>
      <c r="Q130" s="13"/>
      <c r="R130" s="13"/>
      <c r="S130" s="13">
        <v>58.37</v>
      </c>
      <c r="T130" s="13">
        <v>10</v>
      </c>
      <c r="U130" s="13">
        <v>6</v>
      </c>
      <c r="V130" s="13">
        <v>4</v>
      </c>
      <c r="W130" s="13"/>
      <c r="X130" s="13"/>
      <c r="Y130" s="13"/>
      <c r="Z130" s="13"/>
      <c r="AA130" s="13">
        <f t="shared" si="22"/>
        <v>583.7</v>
      </c>
      <c r="AB130" s="13">
        <f t="shared" si="27"/>
        <v>350.22</v>
      </c>
      <c r="AC130" s="13">
        <f t="shared" si="28"/>
        <v>233.48</v>
      </c>
      <c r="AD130" s="13"/>
    </row>
    <row r="131" customHeight="1" spans="1:30">
      <c r="A131" s="16" t="s">
        <v>41</v>
      </c>
      <c r="B131" s="21"/>
      <c r="C131" s="16"/>
      <c r="D131" s="17"/>
      <c r="E131" s="17"/>
      <c r="F131" s="17"/>
      <c r="G131" s="17"/>
      <c r="H131" s="14"/>
      <c r="I131" s="14"/>
      <c r="J131" s="14"/>
      <c r="K131" s="16"/>
      <c r="L131" s="16"/>
      <c r="M131" s="16"/>
      <c r="N131" s="16"/>
      <c r="O131" s="16"/>
      <c r="P131" s="16"/>
      <c r="Q131" s="16"/>
      <c r="R131" s="16"/>
      <c r="S131" s="16">
        <f>SUM(S129:S130)</f>
        <v>83.27</v>
      </c>
      <c r="T131" s="13"/>
      <c r="U131" s="13"/>
      <c r="V131" s="13"/>
      <c r="W131" s="16"/>
      <c r="X131" s="16"/>
      <c r="Y131" s="16"/>
      <c r="Z131" s="16"/>
      <c r="AA131" s="16">
        <f t="shared" si="22"/>
        <v>1081.7</v>
      </c>
      <c r="AB131" s="16">
        <f>SUM(AB129:AB130)</f>
        <v>649.02</v>
      </c>
      <c r="AC131" s="16">
        <f>SUM(AC129:AC130)</f>
        <v>432.68</v>
      </c>
      <c r="AD131" s="16"/>
    </row>
    <row r="132" customHeight="1" spans="1:30">
      <c r="A132" s="13" t="s">
        <v>601</v>
      </c>
      <c r="B132" s="12">
        <v>107</v>
      </c>
      <c r="C132" s="13" t="s">
        <v>602</v>
      </c>
      <c r="D132" s="14" t="s">
        <v>603</v>
      </c>
      <c r="E132" s="14" t="s">
        <v>604</v>
      </c>
      <c r="F132" s="14" t="s">
        <v>605</v>
      </c>
      <c r="G132" s="14" t="s">
        <v>37</v>
      </c>
      <c r="H132" s="14" t="s">
        <v>295</v>
      </c>
      <c r="I132" s="14" t="s">
        <v>296</v>
      </c>
      <c r="J132" s="14" t="s">
        <v>297</v>
      </c>
      <c r="K132" s="13"/>
      <c r="L132" s="13"/>
      <c r="M132" s="13"/>
      <c r="N132" s="13"/>
      <c r="O132" s="13"/>
      <c r="P132" s="13"/>
      <c r="Q132" s="13"/>
      <c r="R132" s="13"/>
      <c r="S132" s="13">
        <v>29.29</v>
      </c>
      <c r="T132" s="13">
        <v>20</v>
      </c>
      <c r="U132" s="13">
        <v>12</v>
      </c>
      <c r="V132" s="13">
        <v>8</v>
      </c>
      <c r="W132" s="13"/>
      <c r="X132" s="13"/>
      <c r="Y132" s="13"/>
      <c r="Z132" s="13"/>
      <c r="AA132" s="13">
        <f t="shared" si="22"/>
        <v>585.8</v>
      </c>
      <c r="AB132" s="13">
        <f t="shared" si="27"/>
        <v>351.48</v>
      </c>
      <c r="AC132" s="13">
        <f t="shared" si="28"/>
        <v>234.32</v>
      </c>
      <c r="AD132" s="13"/>
    </row>
    <row r="133" customHeight="1" spans="1:30">
      <c r="A133" s="13" t="s">
        <v>601</v>
      </c>
      <c r="B133" s="12">
        <v>108</v>
      </c>
      <c r="C133" s="13" t="s">
        <v>238</v>
      </c>
      <c r="D133" s="14" t="s">
        <v>239</v>
      </c>
      <c r="E133" s="14" t="s">
        <v>240</v>
      </c>
      <c r="F133" s="14" t="s">
        <v>241</v>
      </c>
      <c r="G133" s="14" t="s">
        <v>37</v>
      </c>
      <c r="H133" s="14" t="s">
        <v>295</v>
      </c>
      <c r="I133" s="14" t="s">
        <v>296</v>
      </c>
      <c r="J133" s="14" t="s">
        <v>297</v>
      </c>
      <c r="K133" s="13"/>
      <c r="L133" s="13"/>
      <c r="M133" s="13"/>
      <c r="N133" s="13"/>
      <c r="O133" s="13"/>
      <c r="P133" s="13"/>
      <c r="Q133" s="13"/>
      <c r="R133" s="13"/>
      <c r="S133" s="13">
        <v>29.14</v>
      </c>
      <c r="T133" s="13">
        <v>20</v>
      </c>
      <c r="U133" s="13">
        <v>12</v>
      </c>
      <c r="V133" s="13">
        <v>8</v>
      </c>
      <c r="W133" s="13"/>
      <c r="X133" s="13"/>
      <c r="Y133" s="13"/>
      <c r="Z133" s="13"/>
      <c r="AA133" s="13">
        <f t="shared" si="22"/>
        <v>582.8</v>
      </c>
      <c r="AB133" s="13">
        <f t="shared" si="27"/>
        <v>349.68</v>
      </c>
      <c r="AC133" s="13">
        <f t="shared" si="28"/>
        <v>233.12</v>
      </c>
      <c r="AD133" s="13"/>
    </row>
    <row r="134" customHeight="1" spans="1:30">
      <c r="A134" s="16" t="s">
        <v>41</v>
      </c>
      <c r="B134" s="21"/>
      <c r="C134" s="16"/>
      <c r="D134" s="17"/>
      <c r="E134" s="17"/>
      <c r="F134" s="17"/>
      <c r="G134" s="17"/>
      <c r="H134" s="14"/>
      <c r="I134" s="14"/>
      <c r="J134" s="14"/>
      <c r="K134" s="16"/>
      <c r="L134" s="16"/>
      <c r="M134" s="16"/>
      <c r="N134" s="16"/>
      <c r="O134" s="16"/>
      <c r="P134" s="16"/>
      <c r="Q134" s="16"/>
      <c r="R134" s="16"/>
      <c r="S134" s="16">
        <f>SUM(S132:S133)</f>
        <v>58.43</v>
      </c>
      <c r="T134" s="13"/>
      <c r="U134" s="13"/>
      <c r="V134" s="13"/>
      <c r="W134" s="16"/>
      <c r="X134" s="16"/>
      <c r="Y134" s="16"/>
      <c r="Z134" s="16"/>
      <c r="AA134" s="16">
        <f t="shared" si="22"/>
        <v>1168.6</v>
      </c>
      <c r="AB134" s="16">
        <f>SUM(AB132:AB133)</f>
        <v>701.16</v>
      </c>
      <c r="AC134" s="16">
        <f>SUM(AC132:AC133)</f>
        <v>467.44</v>
      </c>
      <c r="AD134" s="16"/>
    </row>
    <row r="135" customHeight="1" spans="1:30">
      <c r="A135" s="13" t="s">
        <v>606</v>
      </c>
      <c r="B135" s="12">
        <v>109</v>
      </c>
      <c r="C135" s="13" t="s">
        <v>607</v>
      </c>
      <c r="D135" s="14" t="s">
        <v>608</v>
      </c>
      <c r="E135" s="14" t="s">
        <v>609</v>
      </c>
      <c r="F135" s="14" t="s">
        <v>610</v>
      </c>
      <c r="G135" s="14" t="s">
        <v>37</v>
      </c>
      <c r="H135" s="14" t="s">
        <v>295</v>
      </c>
      <c r="I135" s="14" t="s">
        <v>296</v>
      </c>
      <c r="J135" s="14" t="s">
        <v>297</v>
      </c>
      <c r="K135" s="13"/>
      <c r="L135" s="13"/>
      <c r="M135" s="13"/>
      <c r="N135" s="13"/>
      <c r="O135" s="13"/>
      <c r="P135" s="13"/>
      <c r="Q135" s="13"/>
      <c r="R135" s="13"/>
      <c r="S135" s="13">
        <v>26.29</v>
      </c>
      <c r="T135" s="13">
        <v>20</v>
      </c>
      <c r="U135" s="13">
        <v>12</v>
      </c>
      <c r="V135" s="13">
        <v>8</v>
      </c>
      <c r="W135" s="13"/>
      <c r="X135" s="13"/>
      <c r="Y135" s="13"/>
      <c r="Z135" s="13"/>
      <c r="AA135" s="13">
        <f t="shared" si="22"/>
        <v>525.8</v>
      </c>
      <c r="AB135" s="13">
        <f>S135*U135</f>
        <v>315.48</v>
      </c>
      <c r="AC135" s="13">
        <f>S135*V135</f>
        <v>210.32</v>
      </c>
      <c r="AD135" s="13"/>
    </row>
    <row r="136" customHeight="1" spans="1:30">
      <c r="A136" s="16" t="s">
        <v>41</v>
      </c>
      <c r="B136" s="21"/>
      <c r="C136" s="16"/>
      <c r="D136" s="17"/>
      <c r="E136" s="17"/>
      <c r="F136" s="17"/>
      <c r="G136" s="17"/>
      <c r="H136" s="14"/>
      <c r="I136" s="14"/>
      <c r="J136" s="14"/>
      <c r="K136" s="16"/>
      <c r="L136" s="16"/>
      <c r="M136" s="16"/>
      <c r="N136" s="16"/>
      <c r="O136" s="16"/>
      <c r="P136" s="16"/>
      <c r="Q136" s="16"/>
      <c r="R136" s="16"/>
      <c r="S136" s="16">
        <f>S135</f>
        <v>26.29</v>
      </c>
      <c r="T136" s="13"/>
      <c r="U136" s="13"/>
      <c r="V136" s="13"/>
      <c r="W136" s="16"/>
      <c r="X136" s="16"/>
      <c r="Y136" s="16"/>
      <c r="Z136" s="16"/>
      <c r="AA136" s="16">
        <f t="shared" si="22"/>
        <v>525.8</v>
      </c>
      <c r="AB136" s="16">
        <f>SUM(AB135:AB135)</f>
        <v>315.48</v>
      </c>
      <c r="AC136" s="16">
        <f>SUM(AC135:AC135)</f>
        <v>210.32</v>
      </c>
      <c r="AD136" s="16"/>
    </row>
    <row r="137" customHeight="1" spans="1:30">
      <c r="A137" s="21" t="s">
        <v>611</v>
      </c>
      <c r="B137" s="21"/>
      <c r="C137" s="21"/>
      <c r="D137" s="17"/>
      <c r="E137" s="17"/>
      <c r="F137" s="17"/>
      <c r="G137" s="17"/>
      <c r="H137" s="14"/>
      <c r="I137" s="14"/>
      <c r="J137" s="14"/>
      <c r="K137" s="16"/>
      <c r="L137" s="16"/>
      <c r="M137" s="16"/>
      <c r="N137" s="16"/>
      <c r="O137" s="16"/>
      <c r="P137" s="16"/>
      <c r="Q137" s="16"/>
      <c r="R137" s="16"/>
      <c r="S137" s="16">
        <f>S124+S128+S131+S134+S136</f>
        <v>500.66</v>
      </c>
      <c r="T137" s="16"/>
      <c r="U137" s="16"/>
      <c r="V137" s="16"/>
      <c r="W137" s="16"/>
      <c r="X137" s="16"/>
      <c r="Y137" s="16"/>
      <c r="Z137" s="16"/>
      <c r="AA137" s="16">
        <f t="shared" ref="AA137:AC137" si="29">AA124+AA128+AA131+AA134+AA136</f>
        <v>7942.1</v>
      </c>
      <c r="AB137" s="16">
        <f t="shared" si="29"/>
        <v>4765.26</v>
      </c>
      <c r="AC137" s="16">
        <f t="shared" si="29"/>
        <v>3176.84</v>
      </c>
      <c r="AD137" s="16"/>
    </row>
    <row r="138" s="3" customFormat="1" customHeight="1" spans="1:30">
      <c r="A138" s="21" t="s">
        <v>612</v>
      </c>
      <c r="B138" s="21"/>
      <c r="C138" s="21"/>
      <c r="D138" s="17"/>
      <c r="E138" s="17"/>
      <c r="F138" s="17"/>
      <c r="G138" s="22"/>
      <c r="H138" s="17"/>
      <c r="I138" s="17"/>
      <c r="J138" s="17"/>
      <c r="K138" s="16"/>
      <c r="L138" s="16"/>
      <c r="M138" s="16"/>
      <c r="N138" s="16"/>
      <c r="O138" s="16"/>
      <c r="P138" s="16"/>
      <c r="Q138" s="16"/>
      <c r="R138" s="16"/>
      <c r="S138" s="16">
        <f>S23+S41+S104+S116+S137</f>
        <v>2971.65</v>
      </c>
      <c r="T138" s="16"/>
      <c r="U138" s="16"/>
      <c r="V138" s="16"/>
      <c r="W138" s="16"/>
      <c r="X138" s="16"/>
      <c r="Y138" s="16"/>
      <c r="Z138" s="16"/>
      <c r="AA138" s="16">
        <f>AA23+AA41+AA104+AA116+AA137</f>
        <v>46310.4</v>
      </c>
      <c r="AB138" s="16">
        <f>AB23+AB41+AB104+AB116+AB137</f>
        <v>27786.24</v>
      </c>
      <c r="AC138" s="16">
        <f>AC23+AC41+AC104+AC116+AC137</f>
        <v>18524.16</v>
      </c>
      <c r="AD138" s="16"/>
    </row>
  </sheetData>
  <mergeCells count="33">
    <mergeCell ref="A1:AD1"/>
    <mergeCell ref="C2:G2"/>
    <mergeCell ref="H2:J2"/>
    <mergeCell ref="K2:AC2"/>
    <mergeCell ref="M3:N3"/>
    <mergeCell ref="Q3:R3"/>
    <mergeCell ref="U3:V3"/>
    <mergeCell ref="Y3:Z3"/>
    <mergeCell ref="AB3:AC3"/>
    <mergeCell ref="A23:C23"/>
    <mergeCell ref="A41:C41"/>
    <mergeCell ref="A104:C104"/>
    <mergeCell ref="A116:C116"/>
    <mergeCell ref="A137:C137"/>
    <mergeCell ref="A138:C138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P4"/>
    <mergeCell ref="S3:S4"/>
    <mergeCell ref="T3:T4"/>
    <mergeCell ref="AA3:AA4"/>
    <mergeCell ref="AD2:AD4"/>
  </mergeCells>
  <pageMargins left="0.590277777777778" right="0.393055555555556" top="0.511805555555556" bottom="0.511805555555556" header="0.5" footer="0.393055555555556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众成机耕</vt:lpstr>
      <vt:lpstr>众成机收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WPS_1623117037</cp:lastModifiedBy>
  <dcterms:created xsi:type="dcterms:W3CDTF">2023-08-24T02:02:00Z</dcterms:created>
  <dcterms:modified xsi:type="dcterms:W3CDTF">2024-03-01T00:56:51Z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2F656C314F4C46919B84356F4794A679_13</vt:lpwstr>
  </property>
  <property fmtid="{D5CDD505-2E9C-101B-9397-08002B2CF9AE}" pid="3" name="KSOProductBuildVer">
    <vt:lpwstr>2052-12.1.0.16388</vt:lpwstr>
  </property>
</Properties>
</file>