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预拨第一季度" sheetId="23" r:id="rId1"/>
  </sheets>
  <definedNames>
    <definedName name="_xlnm.Print_Titles" localSheetId="0">预拨第一季度!$3:$4</definedName>
  </definedNames>
  <calcPr calcId="144525"/>
</workbook>
</file>

<file path=xl/sharedStrings.xml><?xml version="1.0" encoding="utf-8"?>
<sst xmlns="http://schemas.openxmlformats.org/spreadsheetml/2006/main" count="50" uniqueCount="50">
  <si>
    <t xml:space="preserve">     泰宁县预拨2024年第一季度公益性岗位社会保险补贴和岗位补贴情况表       </t>
  </si>
  <si>
    <t>填报单位：泰宁县人力资源公共服务中心</t>
  </si>
  <si>
    <t>序号</t>
  </si>
  <si>
    <t>所属单位</t>
  </si>
  <si>
    <t>岗位补贴</t>
  </si>
  <si>
    <t>社会保险补贴</t>
  </si>
  <si>
    <t>预拨金额</t>
  </si>
  <si>
    <t>人数</t>
  </si>
  <si>
    <t>人次</t>
  </si>
  <si>
    <t>金额</t>
  </si>
  <si>
    <t>养老补贴人数</t>
  </si>
  <si>
    <t>养老补贴人次</t>
  </si>
  <si>
    <t>养老补贴金额</t>
  </si>
  <si>
    <t>医疗补贴人数</t>
  </si>
  <si>
    <t>医疗补贴人次</t>
  </si>
  <si>
    <t>医疗补贴金额</t>
  </si>
  <si>
    <t>失业补贴人数</t>
  </si>
  <si>
    <t>失业补贴人次</t>
  </si>
  <si>
    <t>失业补贴金额</t>
  </si>
  <si>
    <t>合计金额</t>
  </si>
  <si>
    <t>泰宁县朱口镇人民政府</t>
  </si>
  <si>
    <t>泰宁县上青乡人民政府</t>
  </si>
  <si>
    <t>泰宁县新桥乡人民政府</t>
  </si>
  <si>
    <t>泰宁县大龙乡人民政府</t>
  </si>
  <si>
    <t>泰宁县杉城镇人民政府</t>
  </si>
  <si>
    <t>泰宁县梅口乡人民政府</t>
  </si>
  <si>
    <t>泰宁县大田乡人民政府</t>
  </si>
  <si>
    <t>泰宁县开善乡人民政府</t>
  </si>
  <si>
    <t xml:space="preserve"> </t>
  </si>
  <si>
    <t xml:space="preserve"> 泰宁县下渠镇人民政府</t>
  </si>
  <si>
    <t>泰宁县第四中学</t>
  </si>
  <si>
    <t>泰宁县大龙乡中心小学</t>
  </si>
  <si>
    <t>泰宁县图书馆</t>
  </si>
  <si>
    <t>泰宁县青少年学生校外活动中心</t>
  </si>
  <si>
    <t>泰宁县第三中学</t>
  </si>
  <si>
    <t>泰宁县文昌小学</t>
  </si>
  <si>
    <t>泰宁县实验小学</t>
  </si>
  <si>
    <t>泰宁县大龙乡龙安学校</t>
  </si>
  <si>
    <t>泰宁县人民政府信访局</t>
  </si>
  <si>
    <t>泰宁县开善乡中心小学</t>
  </si>
  <si>
    <t>泰宁县上青乡中心小学</t>
  </si>
  <si>
    <t>泰宁县第一中学</t>
  </si>
  <si>
    <t>福建省泰宁县人力资源和社会保障局</t>
  </si>
  <si>
    <t>泰宁县行政服务中心</t>
  </si>
  <si>
    <t>泰宁县下渠镇中心小学</t>
  </si>
  <si>
    <t>泰宁县妇女联合会</t>
  </si>
  <si>
    <t>泰宁县新桥乡中心小学</t>
  </si>
  <si>
    <t>泰宁县朱口镇第一中心小学</t>
  </si>
  <si>
    <t>泰宁县文化宫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</si>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</sst>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topLeftCell="A16" workbookViewId="0">
      <selection activeCell="F28" sqref="F28"/>
    </sheetView>
  </sheetViews>
  <sheetFormatPr defaultColWidth="9" defaultRowHeight="13.5"/>
  <cols>
    <col min="1" max="1" width="4.25" customWidth="1"/>
    <col min="2" max="2" width="19.5" style="1" customWidth="1"/>
    <col min="3" max="3" width="3.125" customWidth="1"/>
    <col min="4" max="4" width="3.5" customWidth="1"/>
    <col min="5" max="5" width="6.125" style="2" customWidth="1"/>
    <col min="6" max="6" width="4.875" style="1" customWidth="1"/>
    <col min="7" max="7" width="5.25" customWidth="1"/>
    <col min="8" max="8" width="7.5" style="2" customWidth="1"/>
    <col min="9" max="9" width="5.25" style="1" customWidth="1"/>
    <col min="10" max="10" width="4.625" style="1" customWidth="1"/>
    <col min="11" max="11" width="7.25" customWidth="1"/>
    <col min="12" max="12" width="4.375" customWidth="1"/>
    <col min="13" max="13" width="5.625" customWidth="1"/>
    <col min="14" max="14" width="7.875" customWidth="1"/>
    <col min="15" max="15" width="9.25" customWidth="1"/>
    <col min="16" max="16" width="16.625" customWidth="1"/>
  </cols>
  <sheetData>
    <row r="1" customFormat="1" ht="37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1" ht="31.5" customHeight="1" spans="1:13">
      <c r="A2" s="4" t="s">
        <v>1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  <c r="M2" s="3"/>
    </row>
    <row r="3" ht="30" customHeight="1" spans="1:17">
      <c r="A3" s="5" t="s">
        <v>2</v>
      </c>
      <c r="B3" s="5" t="s">
        <v>3</v>
      </c>
      <c r="C3" s="5" t="s">
        <v>4</v>
      </c>
      <c r="D3" s="5"/>
      <c r="E3" s="6"/>
      <c r="F3" s="5" t="s">
        <v>5</v>
      </c>
      <c r="G3" s="5"/>
      <c r="H3" s="6"/>
      <c r="I3" s="5"/>
      <c r="J3" s="5"/>
      <c r="K3" s="5"/>
      <c r="L3" s="5"/>
      <c r="M3" s="5"/>
      <c r="N3" s="5"/>
      <c r="O3" s="5"/>
      <c r="P3" s="14" t="s">
        <v>6</v>
      </c>
      <c r="Q3" s="1"/>
    </row>
    <row r="4" ht="46" customHeight="1" spans="1:17">
      <c r="A4" s="5"/>
      <c r="B4" s="5"/>
      <c r="C4" s="5" t="s">
        <v>7</v>
      </c>
      <c r="D4" s="5" t="s">
        <v>8</v>
      </c>
      <c r="E4" s="6" t="s">
        <v>9</v>
      </c>
      <c r="F4" s="5" t="s">
        <v>10</v>
      </c>
      <c r="G4" s="5" t="s">
        <v>11</v>
      </c>
      <c r="H4" s="6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15"/>
      <c r="Q4" s="1"/>
    </row>
    <row r="5" ht="24" customHeight="1" spans="1:16">
      <c r="A5" s="7">
        <v>1</v>
      </c>
      <c r="B5" s="8" t="s">
        <v>20</v>
      </c>
      <c r="C5" s="9">
        <v>2</v>
      </c>
      <c r="D5" s="9">
        <v>6</v>
      </c>
      <c r="E5" s="10">
        <f t="shared" ref="E5:E33" si="0">D5*1660</f>
        <v>9960</v>
      </c>
      <c r="F5" s="9">
        <v>2</v>
      </c>
      <c r="G5" s="9">
        <v>6</v>
      </c>
      <c r="H5" s="10">
        <f t="shared" ref="H5:H9" si="1">G5*412</f>
        <v>2472</v>
      </c>
      <c r="I5" s="9"/>
      <c r="J5" s="9"/>
      <c r="K5" s="9">
        <f t="shared" ref="K5:K11" si="2">J5*336.96</f>
        <v>0</v>
      </c>
      <c r="L5" s="9">
        <v>2</v>
      </c>
      <c r="M5" s="9">
        <v>6</v>
      </c>
      <c r="N5" s="9">
        <f t="shared" ref="N5:N9" si="3">M5*12.88</f>
        <v>77.28</v>
      </c>
      <c r="O5" s="10">
        <f t="shared" ref="O5:O33" si="4">H5+K5+N5</f>
        <v>2549.28</v>
      </c>
      <c r="P5" s="9">
        <f t="shared" ref="P5:P33" si="5">E5+O5</f>
        <v>12509.28</v>
      </c>
    </row>
    <row r="6" ht="24" customHeight="1" spans="1:16">
      <c r="A6" s="7">
        <v>2</v>
      </c>
      <c r="B6" s="8" t="s">
        <v>21</v>
      </c>
      <c r="C6" s="9">
        <v>4</v>
      </c>
      <c r="D6" s="9">
        <v>12</v>
      </c>
      <c r="E6" s="10">
        <f t="shared" si="0"/>
        <v>19920</v>
      </c>
      <c r="F6" s="9">
        <v>4</v>
      </c>
      <c r="G6" s="9">
        <v>12</v>
      </c>
      <c r="H6" s="10">
        <f t="shared" si="1"/>
        <v>4944</v>
      </c>
      <c r="I6" s="9"/>
      <c r="J6" s="9"/>
      <c r="K6" s="9">
        <f t="shared" si="2"/>
        <v>0</v>
      </c>
      <c r="L6" s="9">
        <v>4</v>
      </c>
      <c r="M6" s="9">
        <v>12</v>
      </c>
      <c r="N6" s="9">
        <f t="shared" si="3"/>
        <v>154.56</v>
      </c>
      <c r="O6" s="10">
        <f t="shared" si="4"/>
        <v>5098.56</v>
      </c>
      <c r="P6" s="9">
        <f t="shared" si="5"/>
        <v>25018.56</v>
      </c>
    </row>
    <row r="7" ht="24" customHeight="1" spans="1:16">
      <c r="A7" s="7">
        <v>3</v>
      </c>
      <c r="B7" s="8" t="s">
        <v>22</v>
      </c>
      <c r="C7" s="9">
        <v>2</v>
      </c>
      <c r="D7" s="9">
        <v>6</v>
      </c>
      <c r="E7" s="10">
        <f t="shared" si="0"/>
        <v>9960</v>
      </c>
      <c r="F7" s="9">
        <v>2</v>
      </c>
      <c r="G7" s="9">
        <v>6</v>
      </c>
      <c r="H7" s="10">
        <f t="shared" si="1"/>
        <v>2472</v>
      </c>
      <c r="I7" s="9"/>
      <c r="J7" s="9"/>
      <c r="K7" s="9">
        <f t="shared" si="2"/>
        <v>0</v>
      </c>
      <c r="L7" s="9">
        <v>2</v>
      </c>
      <c r="M7" s="9">
        <v>6</v>
      </c>
      <c r="N7" s="9">
        <f t="shared" si="3"/>
        <v>77.28</v>
      </c>
      <c r="O7" s="10">
        <f t="shared" si="4"/>
        <v>2549.28</v>
      </c>
      <c r="P7" s="9">
        <f t="shared" si="5"/>
        <v>12509.28</v>
      </c>
    </row>
    <row r="8" ht="24" customHeight="1" spans="1:16">
      <c r="A8" s="7">
        <v>4</v>
      </c>
      <c r="B8" s="8" t="s">
        <v>23</v>
      </c>
      <c r="C8" s="9">
        <v>9</v>
      </c>
      <c r="D8" s="9">
        <v>27</v>
      </c>
      <c r="E8" s="10">
        <f t="shared" si="0"/>
        <v>44820</v>
      </c>
      <c r="F8" s="9">
        <v>9</v>
      </c>
      <c r="G8" s="9">
        <v>27</v>
      </c>
      <c r="H8" s="10">
        <f t="shared" si="1"/>
        <v>11124</v>
      </c>
      <c r="I8" s="9"/>
      <c r="J8" s="9"/>
      <c r="K8" s="9">
        <f t="shared" si="2"/>
        <v>0</v>
      </c>
      <c r="L8" s="9">
        <v>9</v>
      </c>
      <c r="M8" s="9">
        <v>27</v>
      </c>
      <c r="N8" s="9">
        <f t="shared" si="3"/>
        <v>347.76</v>
      </c>
      <c r="O8" s="10">
        <f t="shared" si="4"/>
        <v>11471.76</v>
      </c>
      <c r="P8" s="9">
        <f t="shared" si="5"/>
        <v>56291.76</v>
      </c>
    </row>
    <row r="9" ht="22" customHeight="1" spans="1:16">
      <c r="A9" s="7">
        <v>5</v>
      </c>
      <c r="B9" s="8" t="s">
        <v>24</v>
      </c>
      <c r="C9" s="9">
        <v>4</v>
      </c>
      <c r="D9" s="9">
        <v>12</v>
      </c>
      <c r="E9" s="10">
        <f t="shared" si="0"/>
        <v>19920</v>
      </c>
      <c r="F9" s="9">
        <v>4</v>
      </c>
      <c r="G9" s="9">
        <v>12</v>
      </c>
      <c r="H9" s="10">
        <f t="shared" si="1"/>
        <v>4944</v>
      </c>
      <c r="I9" s="9"/>
      <c r="J9" s="9"/>
      <c r="K9" s="9">
        <f t="shared" si="2"/>
        <v>0</v>
      </c>
      <c r="L9" s="9">
        <v>4</v>
      </c>
      <c r="M9" s="9">
        <v>12</v>
      </c>
      <c r="N9" s="9">
        <f t="shared" si="3"/>
        <v>154.56</v>
      </c>
      <c r="O9" s="10">
        <f t="shared" si="4"/>
        <v>5098.56</v>
      </c>
      <c r="P9" s="9">
        <f t="shared" si="5"/>
        <v>25018.56</v>
      </c>
    </row>
    <row r="10" ht="24" customHeight="1" spans="1:16">
      <c r="A10" s="7">
        <v>6</v>
      </c>
      <c r="B10" s="8" t="s">
        <v>25</v>
      </c>
      <c r="C10" s="9">
        <v>5</v>
      </c>
      <c r="D10" s="9">
        <v>15</v>
      </c>
      <c r="E10" s="10">
        <f t="shared" si="0"/>
        <v>24900</v>
      </c>
      <c r="F10" s="9">
        <v>5</v>
      </c>
      <c r="G10" s="9">
        <v>15</v>
      </c>
      <c r="H10" s="10">
        <f>G10*412.8</f>
        <v>6192</v>
      </c>
      <c r="I10" s="9"/>
      <c r="J10" s="9"/>
      <c r="K10" s="9">
        <f t="shared" si="2"/>
        <v>0</v>
      </c>
      <c r="L10" s="9">
        <v>5</v>
      </c>
      <c r="M10" s="9">
        <v>15</v>
      </c>
      <c r="N10" s="9">
        <f>M10*12.9</f>
        <v>193.5</v>
      </c>
      <c r="O10" s="10">
        <f t="shared" si="4"/>
        <v>6385.5</v>
      </c>
      <c r="P10" s="9">
        <f t="shared" si="5"/>
        <v>31285.5</v>
      </c>
    </row>
    <row r="11" ht="24" customHeight="1" spans="1:16">
      <c r="A11" s="7">
        <v>7</v>
      </c>
      <c r="B11" s="8" t="s">
        <v>26</v>
      </c>
      <c r="C11" s="9">
        <v>7</v>
      </c>
      <c r="D11" s="9">
        <v>21</v>
      </c>
      <c r="E11" s="10">
        <f t="shared" si="0"/>
        <v>34860</v>
      </c>
      <c r="F11" s="9">
        <v>7</v>
      </c>
      <c r="G11" s="9">
        <v>21</v>
      </c>
      <c r="H11" s="10">
        <f t="shared" ref="H11:H26" si="6">G11*412</f>
        <v>8652</v>
      </c>
      <c r="I11" s="9"/>
      <c r="J11" s="9"/>
      <c r="K11" s="9">
        <f t="shared" si="2"/>
        <v>0</v>
      </c>
      <c r="L11" s="9">
        <v>7</v>
      </c>
      <c r="M11" s="9">
        <v>21</v>
      </c>
      <c r="N11" s="9">
        <f t="shared" ref="N11:N26" si="7">M11*12.88</f>
        <v>270.48</v>
      </c>
      <c r="O11" s="10">
        <f t="shared" si="4"/>
        <v>8922.48</v>
      </c>
      <c r="P11" s="9">
        <f t="shared" si="5"/>
        <v>43782.48</v>
      </c>
    </row>
    <row r="12" ht="24" customHeight="1" spans="1:16">
      <c r="A12" s="7">
        <v>8</v>
      </c>
      <c r="B12" s="8" t="s">
        <v>27</v>
      </c>
      <c r="C12" s="9">
        <v>10</v>
      </c>
      <c r="D12" s="9">
        <v>30</v>
      </c>
      <c r="E12" s="10">
        <f t="shared" si="0"/>
        <v>49800</v>
      </c>
      <c r="F12" s="9">
        <v>10</v>
      </c>
      <c r="G12" s="9">
        <v>30</v>
      </c>
      <c r="H12" s="10">
        <f t="shared" si="6"/>
        <v>12360</v>
      </c>
      <c r="I12" s="9"/>
      <c r="J12" s="9" t="s">
        <v>28</v>
      </c>
      <c r="K12" s="9">
        <v>0</v>
      </c>
      <c r="L12" s="9">
        <v>10</v>
      </c>
      <c r="M12" s="16">
        <v>30</v>
      </c>
      <c r="N12" s="9">
        <f t="shared" si="7"/>
        <v>386.4</v>
      </c>
      <c r="O12" s="10">
        <f t="shared" si="4"/>
        <v>12746.4</v>
      </c>
      <c r="P12" s="9">
        <f t="shared" si="5"/>
        <v>62546.4</v>
      </c>
    </row>
    <row r="13" ht="24" customHeight="1" spans="1:16">
      <c r="A13" s="7">
        <v>9</v>
      </c>
      <c r="B13" s="8" t="s">
        <v>29</v>
      </c>
      <c r="C13" s="9">
        <v>7</v>
      </c>
      <c r="D13" s="9">
        <v>21</v>
      </c>
      <c r="E13" s="10">
        <f t="shared" si="0"/>
        <v>34860</v>
      </c>
      <c r="F13" s="9">
        <v>7</v>
      </c>
      <c r="G13" s="9">
        <v>21</v>
      </c>
      <c r="H13" s="10">
        <f t="shared" si="6"/>
        <v>8652</v>
      </c>
      <c r="I13" s="9">
        <v>0</v>
      </c>
      <c r="J13" s="9">
        <v>0</v>
      </c>
      <c r="K13" s="9">
        <f t="shared" ref="K13:K33" si="8">J13*336.96</f>
        <v>0</v>
      </c>
      <c r="L13" s="9">
        <v>7</v>
      </c>
      <c r="M13" s="9">
        <v>21</v>
      </c>
      <c r="N13" s="9">
        <f t="shared" si="7"/>
        <v>270.48</v>
      </c>
      <c r="O13" s="10">
        <f t="shared" si="4"/>
        <v>8922.48</v>
      </c>
      <c r="P13" s="9">
        <f t="shared" si="5"/>
        <v>43782.48</v>
      </c>
    </row>
    <row r="14" ht="24" customHeight="1" spans="1:16">
      <c r="A14" s="7">
        <v>10</v>
      </c>
      <c r="B14" s="8" t="s">
        <v>30</v>
      </c>
      <c r="C14" s="9">
        <v>4</v>
      </c>
      <c r="D14" s="9">
        <v>12</v>
      </c>
      <c r="E14" s="10">
        <f t="shared" si="0"/>
        <v>19920</v>
      </c>
      <c r="F14" s="9">
        <v>4</v>
      </c>
      <c r="G14" s="9">
        <v>12</v>
      </c>
      <c r="H14" s="10">
        <f t="shared" si="6"/>
        <v>4944</v>
      </c>
      <c r="I14" s="9">
        <v>2</v>
      </c>
      <c r="J14" s="9">
        <v>6</v>
      </c>
      <c r="K14" s="9">
        <f t="shared" si="8"/>
        <v>2021.76</v>
      </c>
      <c r="L14" s="9">
        <v>4</v>
      </c>
      <c r="M14" s="9">
        <v>12</v>
      </c>
      <c r="N14" s="9">
        <f t="shared" si="7"/>
        <v>154.56</v>
      </c>
      <c r="O14" s="10">
        <f t="shared" si="4"/>
        <v>7120.32</v>
      </c>
      <c r="P14" s="9">
        <f t="shared" si="5"/>
        <v>27040.32</v>
      </c>
    </row>
    <row r="15" ht="24" customHeight="1" spans="1:16">
      <c r="A15" s="7">
        <v>11</v>
      </c>
      <c r="B15" s="8" t="s">
        <v>31</v>
      </c>
      <c r="C15" s="9">
        <v>2</v>
      </c>
      <c r="D15" s="9">
        <v>6</v>
      </c>
      <c r="E15" s="10">
        <f t="shared" si="0"/>
        <v>9960</v>
      </c>
      <c r="F15" s="9">
        <v>2</v>
      </c>
      <c r="G15" s="9">
        <v>6</v>
      </c>
      <c r="H15" s="10">
        <f t="shared" si="6"/>
        <v>2472</v>
      </c>
      <c r="I15" s="9"/>
      <c r="J15" s="9"/>
      <c r="K15" s="9">
        <f t="shared" si="8"/>
        <v>0</v>
      </c>
      <c r="L15" s="9">
        <v>2</v>
      </c>
      <c r="M15" s="9">
        <v>6</v>
      </c>
      <c r="N15" s="9">
        <f t="shared" si="7"/>
        <v>77.28</v>
      </c>
      <c r="O15" s="10">
        <f t="shared" si="4"/>
        <v>2549.28</v>
      </c>
      <c r="P15" s="9">
        <f t="shared" si="5"/>
        <v>12509.28</v>
      </c>
    </row>
    <row r="16" ht="24" customHeight="1" spans="1:16">
      <c r="A16" s="7">
        <v>12</v>
      </c>
      <c r="B16" s="8" t="s">
        <v>32</v>
      </c>
      <c r="C16" s="9">
        <v>3</v>
      </c>
      <c r="D16" s="9">
        <v>9</v>
      </c>
      <c r="E16" s="10">
        <f t="shared" si="0"/>
        <v>14940</v>
      </c>
      <c r="F16" s="9">
        <v>3</v>
      </c>
      <c r="G16" s="9">
        <v>9</v>
      </c>
      <c r="H16" s="10">
        <f t="shared" si="6"/>
        <v>3708</v>
      </c>
      <c r="I16" s="9"/>
      <c r="J16" s="9"/>
      <c r="K16" s="9">
        <f t="shared" si="8"/>
        <v>0</v>
      </c>
      <c r="L16" s="9">
        <v>3</v>
      </c>
      <c r="M16" s="9">
        <v>9</v>
      </c>
      <c r="N16" s="9">
        <f t="shared" si="7"/>
        <v>115.92</v>
      </c>
      <c r="O16" s="10">
        <f t="shared" si="4"/>
        <v>3823.92</v>
      </c>
      <c r="P16" s="9">
        <f t="shared" si="5"/>
        <v>18763.92</v>
      </c>
    </row>
    <row r="17" ht="24" customHeight="1" spans="1:16">
      <c r="A17" s="7">
        <v>13</v>
      </c>
      <c r="B17" s="8" t="s">
        <v>33</v>
      </c>
      <c r="C17" s="9">
        <v>1</v>
      </c>
      <c r="D17" s="9">
        <v>3</v>
      </c>
      <c r="E17" s="10">
        <f t="shared" si="0"/>
        <v>4980</v>
      </c>
      <c r="F17" s="9">
        <v>1</v>
      </c>
      <c r="G17" s="9">
        <v>3</v>
      </c>
      <c r="H17" s="10">
        <f t="shared" si="6"/>
        <v>1236</v>
      </c>
      <c r="I17" s="9">
        <v>1</v>
      </c>
      <c r="J17" s="9">
        <v>3</v>
      </c>
      <c r="K17" s="9">
        <f t="shared" si="8"/>
        <v>1010.88</v>
      </c>
      <c r="L17" s="9">
        <v>1</v>
      </c>
      <c r="M17" s="9">
        <v>3</v>
      </c>
      <c r="N17" s="9">
        <f t="shared" si="7"/>
        <v>38.64</v>
      </c>
      <c r="O17" s="10">
        <f t="shared" si="4"/>
        <v>2285.52</v>
      </c>
      <c r="P17" s="9">
        <f t="shared" si="5"/>
        <v>7265.52</v>
      </c>
    </row>
    <row r="18" ht="24" customHeight="1" spans="1:16">
      <c r="A18" s="7">
        <v>14</v>
      </c>
      <c r="B18" s="8" t="s">
        <v>34</v>
      </c>
      <c r="C18" s="9">
        <v>3</v>
      </c>
      <c r="D18" s="9">
        <v>9</v>
      </c>
      <c r="E18" s="10">
        <f t="shared" si="0"/>
        <v>14940</v>
      </c>
      <c r="F18" s="9">
        <v>3</v>
      </c>
      <c r="G18" s="9">
        <v>9</v>
      </c>
      <c r="H18" s="10">
        <v>3402.53</v>
      </c>
      <c r="I18" s="9"/>
      <c r="J18" s="9"/>
      <c r="K18" s="9">
        <f t="shared" si="8"/>
        <v>0</v>
      </c>
      <c r="L18" s="9">
        <v>2</v>
      </c>
      <c r="M18" s="9">
        <v>6</v>
      </c>
      <c r="N18" s="9">
        <f t="shared" si="7"/>
        <v>77.28</v>
      </c>
      <c r="O18" s="10">
        <f t="shared" si="4"/>
        <v>3479.81</v>
      </c>
      <c r="P18" s="9">
        <f t="shared" si="5"/>
        <v>18419.81</v>
      </c>
    </row>
    <row r="19" ht="24" customHeight="1" spans="1:16">
      <c r="A19" s="7">
        <v>15</v>
      </c>
      <c r="B19" s="8" t="s">
        <v>35</v>
      </c>
      <c r="C19" s="9">
        <v>3</v>
      </c>
      <c r="D19" s="9">
        <v>7</v>
      </c>
      <c r="E19" s="10">
        <f t="shared" si="0"/>
        <v>11620</v>
      </c>
      <c r="F19" s="9">
        <v>3</v>
      </c>
      <c r="G19" s="9">
        <v>7</v>
      </c>
      <c r="H19" s="10">
        <f t="shared" si="6"/>
        <v>2884</v>
      </c>
      <c r="I19" s="9"/>
      <c r="J19" s="9"/>
      <c r="K19" s="9">
        <f t="shared" si="8"/>
        <v>0</v>
      </c>
      <c r="L19" s="9">
        <v>3</v>
      </c>
      <c r="M19" s="9">
        <v>7</v>
      </c>
      <c r="N19" s="9">
        <f t="shared" si="7"/>
        <v>90.16</v>
      </c>
      <c r="O19" s="10">
        <f t="shared" si="4"/>
        <v>2974.16</v>
      </c>
      <c r="P19" s="9">
        <f t="shared" si="5"/>
        <v>14594.16</v>
      </c>
    </row>
    <row r="20" ht="24" customHeight="1" spans="1:16">
      <c r="A20" s="7">
        <v>16</v>
      </c>
      <c r="B20" s="8" t="s">
        <v>36</v>
      </c>
      <c r="C20" s="9">
        <v>1</v>
      </c>
      <c r="D20" s="9">
        <v>3</v>
      </c>
      <c r="E20" s="9">
        <f t="shared" si="0"/>
        <v>4980</v>
      </c>
      <c r="F20" s="9">
        <v>1</v>
      </c>
      <c r="G20" s="9">
        <v>3</v>
      </c>
      <c r="H20" s="10">
        <f t="shared" si="6"/>
        <v>1236</v>
      </c>
      <c r="I20" s="9"/>
      <c r="J20" s="9"/>
      <c r="K20" s="9">
        <f t="shared" si="8"/>
        <v>0</v>
      </c>
      <c r="L20" s="9">
        <v>1</v>
      </c>
      <c r="M20" s="9">
        <v>3</v>
      </c>
      <c r="N20" s="9">
        <f t="shared" si="7"/>
        <v>38.64</v>
      </c>
      <c r="O20" s="10">
        <f t="shared" si="4"/>
        <v>1274.64</v>
      </c>
      <c r="P20" s="9">
        <f t="shared" si="5"/>
        <v>6254.64</v>
      </c>
    </row>
    <row r="21" ht="24" customHeight="1" spans="1:16">
      <c r="A21" s="7">
        <v>17</v>
      </c>
      <c r="B21" s="11" t="s">
        <v>37</v>
      </c>
      <c r="C21" s="9">
        <v>1</v>
      </c>
      <c r="D21" s="9">
        <v>3</v>
      </c>
      <c r="E21" s="9">
        <f t="shared" si="0"/>
        <v>4980</v>
      </c>
      <c r="F21" s="9">
        <v>1</v>
      </c>
      <c r="G21" s="9">
        <v>3</v>
      </c>
      <c r="H21" s="10">
        <f t="shared" si="6"/>
        <v>1236</v>
      </c>
      <c r="I21" s="9"/>
      <c r="J21" s="9"/>
      <c r="K21" s="9">
        <f t="shared" si="8"/>
        <v>0</v>
      </c>
      <c r="L21" s="9">
        <v>1</v>
      </c>
      <c r="M21" s="9">
        <v>3</v>
      </c>
      <c r="N21" s="9">
        <f t="shared" si="7"/>
        <v>38.64</v>
      </c>
      <c r="O21" s="10">
        <f t="shared" si="4"/>
        <v>1274.64</v>
      </c>
      <c r="P21" s="9">
        <f t="shared" si="5"/>
        <v>6254.64</v>
      </c>
    </row>
    <row r="22" ht="24" customHeight="1" spans="1:16">
      <c r="A22" s="7">
        <v>18</v>
      </c>
      <c r="B22" s="11" t="s">
        <v>38</v>
      </c>
      <c r="C22" s="9">
        <v>1</v>
      </c>
      <c r="D22" s="9">
        <v>3</v>
      </c>
      <c r="E22" s="9">
        <f t="shared" si="0"/>
        <v>4980</v>
      </c>
      <c r="F22" s="9">
        <v>1</v>
      </c>
      <c r="G22" s="9">
        <v>3</v>
      </c>
      <c r="H22" s="10">
        <f t="shared" si="6"/>
        <v>1236</v>
      </c>
      <c r="I22" s="9">
        <v>1</v>
      </c>
      <c r="J22" s="9">
        <v>3</v>
      </c>
      <c r="K22" s="9">
        <f t="shared" si="8"/>
        <v>1010.88</v>
      </c>
      <c r="L22" s="9">
        <v>1</v>
      </c>
      <c r="M22" s="9">
        <v>3</v>
      </c>
      <c r="N22" s="9">
        <f t="shared" si="7"/>
        <v>38.64</v>
      </c>
      <c r="O22" s="10">
        <f t="shared" si="4"/>
        <v>2285.52</v>
      </c>
      <c r="P22" s="9">
        <f t="shared" si="5"/>
        <v>7265.52</v>
      </c>
    </row>
    <row r="23" ht="24" customHeight="1" spans="1:16">
      <c r="A23" s="7">
        <v>19</v>
      </c>
      <c r="B23" s="11" t="s">
        <v>39</v>
      </c>
      <c r="C23" s="9">
        <v>1</v>
      </c>
      <c r="D23" s="9">
        <v>3</v>
      </c>
      <c r="E23" s="9">
        <f t="shared" si="0"/>
        <v>4980</v>
      </c>
      <c r="F23" s="9">
        <v>1</v>
      </c>
      <c r="G23" s="9">
        <v>3</v>
      </c>
      <c r="H23" s="10">
        <f t="shared" si="6"/>
        <v>1236</v>
      </c>
      <c r="I23" s="9"/>
      <c r="J23" s="9"/>
      <c r="K23" s="9">
        <f t="shared" si="8"/>
        <v>0</v>
      </c>
      <c r="L23" s="9">
        <v>1</v>
      </c>
      <c r="M23" s="9">
        <v>3</v>
      </c>
      <c r="N23" s="9">
        <f t="shared" si="7"/>
        <v>38.64</v>
      </c>
      <c r="O23" s="10">
        <f t="shared" si="4"/>
        <v>1274.64</v>
      </c>
      <c r="P23" s="9">
        <f t="shared" si="5"/>
        <v>6254.64</v>
      </c>
    </row>
    <row r="24" ht="24" customHeight="1" spans="1:16">
      <c r="A24" s="7">
        <v>20</v>
      </c>
      <c r="B24" s="11" t="s">
        <v>40</v>
      </c>
      <c r="C24" s="9">
        <v>1</v>
      </c>
      <c r="D24" s="9">
        <v>3</v>
      </c>
      <c r="E24" s="9">
        <f t="shared" si="0"/>
        <v>4980</v>
      </c>
      <c r="F24" s="9">
        <v>1</v>
      </c>
      <c r="G24" s="9">
        <v>3</v>
      </c>
      <c r="H24" s="10">
        <f t="shared" si="6"/>
        <v>1236</v>
      </c>
      <c r="I24" s="9"/>
      <c r="J24" s="9"/>
      <c r="K24" s="9">
        <f t="shared" si="8"/>
        <v>0</v>
      </c>
      <c r="L24" s="9">
        <v>1</v>
      </c>
      <c r="M24" s="9">
        <v>3</v>
      </c>
      <c r="N24" s="9">
        <f t="shared" si="7"/>
        <v>38.64</v>
      </c>
      <c r="O24" s="10">
        <f t="shared" si="4"/>
        <v>1274.64</v>
      </c>
      <c r="P24" s="9">
        <f t="shared" si="5"/>
        <v>6254.64</v>
      </c>
    </row>
    <row r="25" ht="24" customHeight="1" spans="1:16">
      <c r="A25" s="7">
        <v>21</v>
      </c>
      <c r="B25" s="11" t="s">
        <v>41</v>
      </c>
      <c r="C25" s="9">
        <v>1</v>
      </c>
      <c r="D25" s="9">
        <v>3</v>
      </c>
      <c r="E25" s="9">
        <f t="shared" si="0"/>
        <v>4980</v>
      </c>
      <c r="F25" s="9">
        <v>1</v>
      </c>
      <c r="G25" s="9">
        <v>3</v>
      </c>
      <c r="H25" s="10">
        <f t="shared" si="6"/>
        <v>1236</v>
      </c>
      <c r="I25" s="9"/>
      <c r="J25" s="9"/>
      <c r="K25" s="9">
        <f t="shared" si="8"/>
        <v>0</v>
      </c>
      <c r="L25" s="9">
        <v>1</v>
      </c>
      <c r="M25" s="9">
        <v>3</v>
      </c>
      <c r="N25" s="9">
        <f t="shared" si="7"/>
        <v>38.64</v>
      </c>
      <c r="O25" s="10">
        <f t="shared" si="4"/>
        <v>1274.64</v>
      </c>
      <c r="P25" s="9">
        <f t="shared" si="5"/>
        <v>6254.64</v>
      </c>
    </row>
    <row r="26" ht="24" customHeight="1" spans="1:16">
      <c r="A26" s="7">
        <v>22</v>
      </c>
      <c r="B26" s="11" t="s">
        <v>42</v>
      </c>
      <c r="C26" s="9">
        <v>1</v>
      </c>
      <c r="D26" s="9">
        <v>3</v>
      </c>
      <c r="E26" s="9">
        <f t="shared" si="0"/>
        <v>4980</v>
      </c>
      <c r="F26" s="9">
        <v>1</v>
      </c>
      <c r="G26" s="9">
        <v>3</v>
      </c>
      <c r="H26" s="10">
        <f t="shared" si="6"/>
        <v>1236</v>
      </c>
      <c r="I26" s="9"/>
      <c r="J26" s="9"/>
      <c r="K26" s="9">
        <f t="shared" si="8"/>
        <v>0</v>
      </c>
      <c r="L26" s="9">
        <v>1</v>
      </c>
      <c r="M26" s="9">
        <v>3</v>
      </c>
      <c r="N26" s="9">
        <f t="shared" si="7"/>
        <v>38.64</v>
      </c>
      <c r="O26" s="10">
        <f t="shared" si="4"/>
        <v>1274.64</v>
      </c>
      <c r="P26" s="9">
        <f t="shared" si="5"/>
        <v>6254.64</v>
      </c>
    </row>
    <row r="27" ht="24" customHeight="1" spans="1:16">
      <c r="A27" s="7">
        <v>23</v>
      </c>
      <c r="B27" s="8" t="s">
        <v>43</v>
      </c>
      <c r="C27" s="9">
        <v>3</v>
      </c>
      <c r="D27" s="9">
        <v>9</v>
      </c>
      <c r="E27" s="9">
        <f t="shared" si="0"/>
        <v>14940</v>
      </c>
      <c r="F27" s="9">
        <v>3</v>
      </c>
      <c r="G27" s="9">
        <v>9</v>
      </c>
      <c r="H27" s="10">
        <f>G27*496</f>
        <v>4464</v>
      </c>
      <c r="I27" s="9">
        <v>3</v>
      </c>
      <c r="J27" s="9">
        <v>9</v>
      </c>
      <c r="K27" s="9">
        <f t="shared" si="8"/>
        <v>3032.64</v>
      </c>
      <c r="L27" s="9">
        <v>3</v>
      </c>
      <c r="M27" s="9">
        <v>9</v>
      </c>
      <c r="N27" s="9">
        <f>M27*15.5</f>
        <v>139.5</v>
      </c>
      <c r="O27" s="10">
        <f t="shared" si="4"/>
        <v>7636.14</v>
      </c>
      <c r="P27" s="9">
        <f t="shared" si="5"/>
        <v>22576.14</v>
      </c>
    </row>
    <row r="28" ht="24" customHeight="1" spans="1:16">
      <c r="A28" s="7">
        <v>24</v>
      </c>
      <c r="B28" s="8" t="s">
        <v>44</v>
      </c>
      <c r="C28" s="9">
        <v>1</v>
      </c>
      <c r="D28" s="9">
        <v>3</v>
      </c>
      <c r="E28" s="9">
        <f t="shared" si="0"/>
        <v>4980</v>
      </c>
      <c r="F28" s="9">
        <v>1</v>
      </c>
      <c r="G28" s="9">
        <v>3</v>
      </c>
      <c r="H28" s="10">
        <f>G28*412</f>
        <v>1236</v>
      </c>
      <c r="I28" s="9"/>
      <c r="J28" s="9"/>
      <c r="K28" s="9">
        <f t="shared" si="8"/>
        <v>0</v>
      </c>
      <c r="L28" s="9">
        <v>1</v>
      </c>
      <c r="M28" s="9">
        <v>3</v>
      </c>
      <c r="N28" s="9">
        <f>M28*12.88</f>
        <v>38.64</v>
      </c>
      <c r="O28" s="10">
        <f t="shared" si="4"/>
        <v>1274.64</v>
      </c>
      <c r="P28" s="9">
        <f t="shared" si="5"/>
        <v>6254.64</v>
      </c>
    </row>
    <row r="29" ht="24" customHeight="1" spans="1:16">
      <c r="A29" s="7">
        <v>25</v>
      </c>
      <c r="B29" s="11" t="s">
        <v>45</v>
      </c>
      <c r="C29" s="9">
        <v>1</v>
      </c>
      <c r="D29" s="9">
        <v>3</v>
      </c>
      <c r="E29" s="9">
        <f t="shared" si="0"/>
        <v>4980</v>
      </c>
      <c r="F29" s="9">
        <v>1</v>
      </c>
      <c r="G29" s="9">
        <v>3</v>
      </c>
      <c r="H29" s="10">
        <f>G29*412</f>
        <v>1236</v>
      </c>
      <c r="I29" s="9">
        <v>1</v>
      </c>
      <c r="J29" s="9">
        <v>3</v>
      </c>
      <c r="K29" s="9">
        <f t="shared" si="8"/>
        <v>1010.88</v>
      </c>
      <c r="L29" s="9">
        <v>1</v>
      </c>
      <c r="M29" s="9">
        <v>3</v>
      </c>
      <c r="N29" s="9">
        <f>M29*12.88</f>
        <v>38.64</v>
      </c>
      <c r="O29" s="10">
        <f t="shared" si="4"/>
        <v>2285.52</v>
      </c>
      <c r="P29" s="9">
        <f t="shared" si="5"/>
        <v>7265.52</v>
      </c>
    </row>
    <row r="30" ht="24" customHeight="1" spans="1:16">
      <c r="A30" s="7">
        <v>26</v>
      </c>
      <c r="B30" s="11" t="s">
        <v>46</v>
      </c>
      <c r="C30" s="9">
        <v>1</v>
      </c>
      <c r="D30" s="9">
        <v>3</v>
      </c>
      <c r="E30" s="9">
        <f t="shared" si="0"/>
        <v>4980</v>
      </c>
      <c r="F30" s="9">
        <v>1</v>
      </c>
      <c r="G30" s="9">
        <v>3</v>
      </c>
      <c r="H30" s="10">
        <f>G30*412</f>
        <v>1236</v>
      </c>
      <c r="I30" s="9">
        <v>0</v>
      </c>
      <c r="J30" s="9">
        <v>0</v>
      </c>
      <c r="K30" s="9">
        <f t="shared" si="8"/>
        <v>0</v>
      </c>
      <c r="L30" s="9">
        <v>1</v>
      </c>
      <c r="M30" s="9">
        <v>3</v>
      </c>
      <c r="N30" s="9">
        <f>M30*12.88</f>
        <v>38.64</v>
      </c>
      <c r="O30" s="10">
        <f t="shared" si="4"/>
        <v>1274.64</v>
      </c>
      <c r="P30" s="9">
        <f t="shared" si="5"/>
        <v>6254.64</v>
      </c>
    </row>
    <row r="31" ht="24" customHeight="1" spans="1:16">
      <c r="A31" s="7">
        <v>27</v>
      </c>
      <c r="B31" s="11" t="s">
        <v>47</v>
      </c>
      <c r="C31" s="9">
        <v>1</v>
      </c>
      <c r="D31" s="9">
        <v>3</v>
      </c>
      <c r="E31" s="9">
        <f t="shared" si="0"/>
        <v>4980</v>
      </c>
      <c r="F31" s="9">
        <v>1</v>
      </c>
      <c r="G31" s="9">
        <v>3</v>
      </c>
      <c r="H31" s="10">
        <f>G31*412</f>
        <v>1236</v>
      </c>
      <c r="I31" s="9">
        <v>0</v>
      </c>
      <c r="J31" s="9">
        <v>0</v>
      </c>
      <c r="K31" s="9">
        <f t="shared" si="8"/>
        <v>0</v>
      </c>
      <c r="L31" s="9">
        <v>1</v>
      </c>
      <c r="M31" s="9">
        <v>3</v>
      </c>
      <c r="N31" s="9">
        <f>M31*12.88</f>
        <v>38.64</v>
      </c>
      <c r="O31" s="10">
        <f t="shared" si="4"/>
        <v>1274.64</v>
      </c>
      <c r="P31" s="9">
        <f t="shared" si="5"/>
        <v>6254.64</v>
      </c>
    </row>
    <row r="32" ht="24" customHeight="1" spans="1:16">
      <c r="A32" s="7">
        <v>28</v>
      </c>
      <c r="B32" s="11" t="s">
        <v>48</v>
      </c>
      <c r="C32" s="9">
        <v>1</v>
      </c>
      <c r="D32" s="9">
        <v>3</v>
      </c>
      <c r="E32" s="9">
        <f t="shared" si="0"/>
        <v>4980</v>
      </c>
      <c r="F32" s="9">
        <v>1</v>
      </c>
      <c r="G32" s="9">
        <v>3</v>
      </c>
      <c r="H32" s="10">
        <f>G32*412</f>
        <v>1236</v>
      </c>
      <c r="I32" s="9"/>
      <c r="J32" s="9"/>
      <c r="K32" s="9">
        <f t="shared" si="8"/>
        <v>0</v>
      </c>
      <c r="L32" s="9">
        <v>1</v>
      </c>
      <c r="M32" s="9">
        <v>3</v>
      </c>
      <c r="N32" s="9">
        <f>M32*12.88</f>
        <v>38.64</v>
      </c>
      <c r="O32" s="10">
        <f t="shared" si="4"/>
        <v>1274.64</v>
      </c>
      <c r="P32" s="9">
        <f t="shared" si="5"/>
        <v>6254.64</v>
      </c>
    </row>
    <row r="33" ht="24" customHeight="1" spans="1:16">
      <c r="A33" s="12" t="s">
        <v>49</v>
      </c>
      <c r="B33" s="13"/>
      <c r="C33" s="10">
        <f t="shared" ref="C33:T33" si="9">SUM(C5:C32)</f>
        <v>81</v>
      </c>
      <c r="D33" s="10">
        <f t="shared" si="9"/>
        <v>241</v>
      </c>
      <c r="E33" s="10">
        <f t="shared" si="9"/>
        <v>400060</v>
      </c>
      <c r="F33" s="10">
        <f t="shared" si="9"/>
        <v>81</v>
      </c>
      <c r="G33" s="10">
        <f t="shared" si="9"/>
        <v>241</v>
      </c>
      <c r="H33" s="10">
        <f t="shared" si="9"/>
        <v>99754.53</v>
      </c>
      <c r="I33" s="10">
        <f t="shared" si="9"/>
        <v>8</v>
      </c>
      <c r="J33" s="10">
        <f t="shared" si="9"/>
        <v>24</v>
      </c>
      <c r="K33" s="10">
        <f t="shared" si="9"/>
        <v>8087.04</v>
      </c>
      <c r="L33" s="10">
        <f t="shared" si="9"/>
        <v>80</v>
      </c>
      <c r="M33" s="10">
        <f t="shared" si="9"/>
        <v>238</v>
      </c>
      <c r="N33" s="10">
        <f t="shared" si="9"/>
        <v>3089.32</v>
      </c>
      <c r="O33" s="10">
        <f t="shared" si="9"/>
        <v>110930.89</v>
      </c>
      <c r="P33" s="9">
        <f t="shared" si="9"/>
        <v>510990.89</v>
      </c>
    </row>
  </sheetData>
  <mergeCells count="9">
    <mergeCell ref="A1:P1"/>
    <mergeCell ref="A2:H2"/>
    <mergeCell ref="C3:E3"/>
    <mergeCell ref="F3:O3"/>
    <mergeCell ref="A33:B33"/>
    <mergeCell ref="A3:A4"/>
    <mergeCell ref="B3:B4"/>
    <mergeCell ref="P3:P4"/>
    <mergeCell ref="Q3:Q4"/>
  </mergeCells>
  <pageMargins left="0.354166666666667" right="0.393055555555556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预拨第一季度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2017-12-27T08:41:00Z</dcterms:created>
  <cp:lastPrinted>2021-09-28T02:38:00Z</cp:lastPrinted>
  <dcterms:modified xsi:type="dcterms:W3CDTF">2023-12-25T01:12:23Z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75DDA5399CDE49029694FD86E4066654</vt:lpwstr>
  </property>
  <property fmtid="{D5CDD505-2E9C-101B-9397-08002B2CF9AE}" pid="4" name="KSOReadingLayout">
    <vt:bool>true</vt:bool>
  </property>
</Properties>
</file>