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正确" sheetId="3" r:id="rId1"/>
  </sheets>
  <calcPr calcId="144525"/>
</workbook>
</file>

<file path=xl/sharedStrings.xml><?xml version="1.0" encoding="utf-8"?>
<sst xmlns="http://schemas.openxmlformats.org/spreadsheetml/2006/main" count="110" uniqueCount="79">
  <si>
    <t>附表3</t>
  </si>
  <si>
    <t>社会保险补贴申请人花名册</t>
  </si>
  <si>
    <t>金额单位（元）</t>
  </si>
  <si>
    <t>填报单位（签章）泰宁福旅大饭店有限公司</t>
  </si>
  <si>
    <t>共 3 页第1页，填报日期2022年02月 20 日</t>
  </si>
  <si>
    <t>序号</t>
  </si>
  <si>
    <t>姓名</t>
  </si>
  <si>
    <t>申请人类型（有可选清单）</t>
  </si>
  <si>
    <t>身份证号码</t>
  </si>
  <si>
    <t>养老保险</t>
  </si>
  <si>
    <t>医疗保险</t>
  </si>
  <si>
    <t>失业保险</t>
  </si>
  <si>
    <t>个人补贴合计</t>
  </si>
  <si>
    <t>缴费基数</t>
  </si>
  <si>
    <t>补贴月数</t>
  </si>
  <si>
    <t>补贴金额</t>
  </si>
  <si>
    <t>胡永红</t>
  </si>
  <si>
    <t>40/50</t>
  </si>
  <si>
    <t>350429197609****2X</t>
  </si>
  <si>
    <t>龚福英</t>
  </si>
  <si>
    <t>350429197506****26</t>
  </si>
  <si>
    <t>张春荣</t>
  </si>
  <si>
    <t>372522197504****21</t>
  </si>
  <si>
    <t>李贱卫</t>
  </si>
  <si>
    <t>独生子女</t>
  </si>
  <si>
    <t>440221197304****48</t>
  </si>
  <si>
    <t>陈 剑</t>
  </si>
  <si>
    <t>350429196310****37</t>
  </si>
  <si>
    <t>廖春兰</t>
  </si>
  <si>
    <t>350429197310****22</t>
  </si>
  <si>
    <t>江远凤</t>
  </si>
  <si>
    <t>350429197409****25</t>
  </si>
  <si>
    <t>邓海英</t>
  </si>
  <si>
    <t>350429197704****25</t>
  </si>
  <si>
    <t>陶建芳</t>
  </si>
  <si>
    <t>350429197210****26</t>
  </si>
  <si>
    <t>黎平花</t>
  </si>
  <si>
    <t>350429197707****21</t>
  </si>
  <si>
    <t>丁伟淋</t>
  </si>
  <si>
    <t>350429196310****1X</t>
  </si>
  <si>
    <t>冯雪英</t>
  </si>
  <si>
    <t>350429197209****2X</t>
  </si>
  <si>
    <t>谢丽梅</t>
  </si>
  <si>
    <t>350781197405****23</t>
  </si>
  <si>
    <t>欧阳少兰</t>
  </si>
  <si>
    <t>350429197902****40</t>
  </si>
  <si>
    <t>杨玲香</t>
  </si>
  <si>
    <t>350429197812****29</t>
  </si>
  <si>
    <t>丁纪莲</t>
  </si>
  <si>
    <t>350429197606****20</t>
  </si>
  <si>
    <t>雷宗惠</t>
  </si>
  <si>
    <t>350429196411****15</t>
  </si>
  <si>
    <t>林丽珠</t>
  </si>
  <si>
    <t>350426197203****49</t>
  </si>
  <si>
    <t>李家英</t>
  </si>
  <si>
    <t>350429197306****27</t>
  </si>
  <si>
    <t>李丽英</t>
  </si>
  <si>
    <t>350121198111****05</t>
  </si>
  <si>
    <t>李丽华</t>
  </si>
  <si>
    <t>350426198302****21</t>
  </si>
  <si>
    <t>罗辉进</t>
  </si>
  <si>
    <t>350426197708****36</t>
  </si>
  <si>
    <t>杨玖莲</t>
  </si>
  <si>
    <t>残疾证</t>
  </si>
  <si>
    <t>350429198106****46</t>
  </si>
  <si>
    <t>燕清军</t>
  </si>
  <si>
    <t>350429196609****58</t>
  </si>
  <si>
    <t>张志松</t>
  </si>
  <si>
    <t>350429197002****11</t>
  </si>
  <si>
    <t>谢小妹</t>
  </si>
  <si>
    <t>350429199006****27</t>
  </si>
  <si>
    <t>朱丹阳</t>
  </si>
  <si>
    <t>350429197104****64</t>
  </si>
  <si>
    <t>卢玲</t>
  </si>
  <si>
    <t>350429198609****26</t>
  </si>
  <si>
    <t>张金凤</t>
  </si>
  <si>
    <t>连续失业
一年以上</t>
  </si>
  <si>
    <t>350429198703****2X</t>
  </si>
  <si>
    <t xml:space="preserve">本页金额合计     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</si>
</sst>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 "/>
    <numFmt numFmtId="178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6" borderId="15" applyNumberFormat="0" applyAlignment="0" applyProtection="0">
      <alignment vertical="center"/>
    </xf>
    <xf numFmtId="0" fontId="22" fillId="16" borderId="18" applyNumberFormat="0" applyAlignment="0" applyProtection="0">
      <alignment vertical="center"/>
    </xf>
    <xf numFmtId="0" fontId="5" fillId="3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tabSelected="1" topLeftCell="A5" workbookViewId="0">
      <selection activeCell="H24" sqref="H24:H25"/>
    </sheetView>
  </sheetViews>
  <sheetFormatPr defaultColWidth="9" defaultRowHeight="13.5"/>
  <cols>
    <col min="1" max="1" width="4.75" customWidth="1"/>
    <col min="2" max="2" width="7.76666666666667" style="1" customWidth="1"/>
    <col min="3" max="3" width="9.25" style="1" customWidth="1"/>
    <col min="4" max="4" width="20.25" style="2" customWidth="1"/>
    <col min="5" max="5" width="7" style="1" customWidth="1"/>
    <col min="6" max="6" width="5" style="1" customWidth="1"/>
    <col min="7" max="7" width="9.125" style="1" customWidth="1"/>
    <col min="8" max="8" width="8" style="1" customWidth="1"/>
    <col min="9" max="9" width="4.75" style="1" customWidth="1"/>
    <col min="10" max="10" width="9.625" style="1" customWidth="1"/>
    <col min="11" max="11" width="7.375" style="1" customWidth="1"/>
    <col min="12" max="12" width="5" style="1" customWidth="1"/>
    <col min="13" max="13" width="7.125" style="1" customWidth="1"/>
    <col min="14" max="14" width="10.75" style="1" customWidth="1"/>
    <col min="15" max="16" width="9" hidden="1" customWidth="1"/>
    <col min="17" max="17" width="20" hidden="1" customWidth="1"/>
  </cols>
  <sheetData>
    <row r="1" customFormat="1" spans="1:14">
      <c r="A1" s="3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3"/>
      <c r="B2" s="4" t="s">
        <v>1</v>
      </c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ht="11.25" customHeight="1" spans="2:14">
      <c r="B3" s="4"/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1" ht="3" hidden="1" customHeight="1" spans="2:14">
      <c r="B4" s="4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</row>
    <row r="5" customFormat="1" ht="19.5" customHeight="1" spans="2:14">
      <c r="B5" s="4"/>
      <c r="C5" s="4"/>
      <c r="D5" s="5"/>
      <c r="E5" s="4"/>
      <c r="F5" s="4"/>
      <c r="G5" s="4"/>
      <c r="H5" s="4"/>
      <c r="I5" s="4"/>
      <c r="J5" s="4"/>
      <c r="K5" s="4"/>
      <c r="L5" s="32" t="s">
        <v>2</v>
      </c>
      <c r="M5" s="32"/>
      <c r="N5" s="32"/>
    </row>
    <row r="6" customFormat="1" spans="1:14">
      <c r="A6" s="6" t="s">
        <v>3</v>
      </c>
      <c r="B6" s="7"/>
      <c r="C6" s="7"/>
      <c r="D6" s="8"/>
      <c r="E6" s="1"/>
      <c r="F6" s="1"/>
      <c r="G6" s="9" t="s">
        <v>4</v>
      </c>
      <c r="H6" s="9"/>
      <c r="I6" s="9"/>
      <c r="J6" s="9"/>
      <c r="K6" s="9"/>
      <c r="L6" s="9"/>
      <c r="M6" s="9"/>
      <c r="N6" s="9"/>
    </row>
    <row r="7" customFormat="1" ht="5.25" customHeight="1" spans="1:14">
      <c r="A7" s="10"/>
      <c r="B7" s="11"/>
      <c r="C7" s="11"/>
      <c r="D7" s="12"/>
      <c r="E7" s="1"/>
      <c r="F7" s="1"/>
      <c r="G7" s="13"/>
      <c r="H7" s="13"/>
      <c r="I7" s="13"/>
      <c r="J7" s="13"/>
      <c r="K7" s="13"/>
      <c r="L7" s="13"/>
      <c r="M7" s="13"/>
      <c r="N7" s="13"/>
    </row>
    <row r="8" customFormat="1" ht="18.75" customHeight="1" spans="1:14">
      <c r="A8" s="14" t="s">
        <v>5</v>
      </c>
      <c r="B8" s="14" t="s">
        <v>6</v>
      </c>
      <c r="C8" s="15" t="s">
        <v>7</v>
      </c>
      <c r="D8" s="16" t="s">
        <v>8</v>
      </c>
      <c r="E8" s="17" t="s">
        <v>9</v>
      </c>
      <c r="F8" s="18"/>
      <c r="G8" s="19"/>
      <c r="H8" s="17" t="s">
        <v>10</v>
      </c>
      <c r="I8" s="18"/>
      <c r="J8" s="19"/>
      <c r="K8" s="17" t="s">
        <v>11</v>
      </c>
      <c r="L8" s="18"/>
      <c r="M8" s="19"/>
      <c r="N8" s="15" t="s">
        <v>12</v>
      </c>
    </row>
    <row r="9" customFormat="1" ht="32.25" customHeight="1" spans="1:14">
      <c r="A9" s="14"/>
      <c r="B9" s="14"/>
      <c r="C9" s="20"/>
      <c r="D9" s="16"/>
      <c r="E9" s="21" t="s">
        <v>13</v>
      </c>
      <c r="F9" s="21" t="s">
        <v>14</v>
      </c>
      <c r="G9" s="21" t="s">
        <v>15</v>
      </c>
      <c r="H9" s="21" t="s">
        <v>13</v>
      </c>
      <c r="I9" s="21" t="s">
        <v>14</v>
      </c>
      <c r="J9" s="21" t="s">
        <v>15</v>
      </c>
      <c r="K9" s="21" t="s">
        <v>13</v>
      </c>
      <c r="L9" s="21" t="s">
        <v>14</v>
      </c>
      <c r="M9" s="21" t="s">
        <v>15</v>
      </c>
      <c r="N9" s="20"/>
    </row>
    <row r="10" spans="1:18">
      <c r="A10" s="14">
        <v>1</v>
      </c>
      <c r="B10" s="14" t="s">
        <v>16</v>
      </c>
      <c r="C10" s="14" t="s">
        <v>17</v>
      </c>
      <c r="D10" s="22" t="s">
        <v>18</v>
      </c>
      <c r="E10" s="23">
        <v>13500</v>
      </c>
      <c r="F10" s="14">
        <v>9</v>
      </c>
      <c r="G10" s="24">
        <v>2160</v>
      </c>
      <c r="H10" s="23">
        <v>0</v>
      </c>
      <c r="I10" s="14">
        <v>0</v>
      </c>
      <c r="J10" s="33">
        <f>I10*0.08</f>
        <v>0</v>
      </c>
      <c r="K10" s="23">
        <v>13500</v>
      </c>
      <c r="L10" s="14">
        <v>9</v>
      </c>
      <c r="M10" s="34">
        <f t="shared" ref="M10:M14" si="0">L10*7.5</f>
        <v>67.5</v>
      </c>
      <c r="N10" s="35">
        <f t="shared" ref="N10:N14" si="1">G10+M10+J10</f>
        <v>2227.5</v>
      </c>
      <c r="P10">
        <v>13500</v>
      </c>
      <c r="Q10" s="36"/>
      <c r="R10" s="1"/>
    </row>
    <row r="11" customFormat="1" ht="7.5" customHeight="1" spans="1:18">
      <c r="A11" s="14"/>
      <c r="B11" s="14"/>
      <c r="C11" s="14"/>
      <c r="D11" s="22"/>
      <c r="E11" s="23"/>
      <c r="F11" s="14"/>
      <c r="G11" s="24"/>
      <c r="H11" s="23"/>
      <c r="I11" s="14"/>
      <c r="J11" s="33"/>
      <c r="K11" s="23"/>
      <c r="L11" s="14"/>
      <c r="M11" s="34"/>
      <c r="N11" s="35"/>
      <c r="R11" s="1"/>
    </row>
    <row r="12" customFormat="1" spans="1:18">
      <c r="A12" s="14">
        <v>2</v>
      </c>
      <c r="B12" s="14" t="s">
        <v>19</v>
      </c>
      <c r="C12" s="14" t="s">
        <v>17</v>
      </c>
      <c r="D12" s="25" t="s">
        <v>20</v>
      </c>
      <c r="E12" s="26">
        <v>13500</v>
      </c>
      <c r="F12" s="14">
        <v>9</v>
      </c>
      <c r="G12" s="24">
        <v>2160</v>
      </c>
      <c r="H12" s="23">
        <v>0</v>
      </c>
      <c r="I12" s="14">
        <v>0</v>
      </c>
      <c r="J12" s="33">
        <f>I12*0.08</f>
        <v>0</v>
      </c>
      <c r="K12" s="23">
        <v>13500</v>
      </c>
      <c r="L12" s="14">
        <v>9</v>
      </c>
      <c r="M12" s="34">
        <f t="shared" si="0"/>
        <v>67.5</v>
      </c>
      <c r="N12" s="35">
        <f t="shared" si="1"/>
        <v>2227.5</v>
      </c>
      <c r="R12" s="1"/>
    </row>
    <row r="13" customFormat="1" ht="6.75" customHeight="1" spans="1:18">
      <c r="A13" s="14"/>
      <c r="B13" s="14"/>
      <c r="C13" s="14"/>
      <c r="D13" s="27"/>
      <c r="E13" s="28"/>
      <c r="F13" s="14"/>
      <c r="G13" s="24"/>
      <c r="H13" s="23"/>
      <c r="I13" s="14"/>
      <c r="J13" s="33"/>
      <c r="K13" s="23"/>
      <c r="L13" s="14"/>
      <c r="M13" s="34"/>
      <c r="N13" s="35"/>
      <c r="R13" s="1"/>
    </row>
    <row r="14" customFormat="1" spans="1:18">
      <c r="A14" s="14">
        <v>3</v>
      </c>
      <c r="B14" s="14" t="s">
        <v>21</v>
      </c>
      <c r="C14" s="14" t="s">
        <v>17</v>
      </c>
      <c r="D14" s="25" t="s">
        <v>22</v>
      </c>
      <c r="E14" s="29">
        <v>13500</v>
      </c>
      <c r="F14" s="14">
        <v>9</v>
      </c>
      <c r="G14" s="14">
        <v>2160</v>
      </c>
      <c r="H14" s="23">
        <v>32521.2</v>
      </c>
      <c r="I14" s="14">
        <v>9</v>
      </c>
      <c r="J14" s="33">
        <v>2601.69</v>
      </c>
      <c r="K14" s="23">
        <v>13500</v>
      </c>
      <c r="L14" s="14">
        <v>9</v>
      </c>
      <c r="M14" s="34">
        <f t="shared" si="0"/>
        <v>67.5</v>
      </c>
      <c r="N14" s="35">
        <f t="shared" si="1"/>
        <v>4829.19</v>
      </c>
      <c r="R14" s="1"/>
    </row>
    <row r="15" customFormat="1" ht="6.75" customHeight="1" spans="1:18">
      <c r="A15" s="14"/>
      <c r="B15" s="14"/>
      <c r="C15" s="14"/>
      <c r="D15" s="27"/>
      <c r="E15" s="30"/>
      <c r="F15" s="14"/>
      <c r="G15" s="14"/>
      <c r="H15" s="23"/>
      <c r="I15" s="14"/>
      <c r="J15" s="33"/>
      <c r="K15" s="23"/>
      <c r="L15" s="14"/>
      <c r="M15" s="34"/>
      <c r="N15" s="35"/>
      <c r="R15" s="1"/>
    </row>
    <row r="16" customFormat="1" spans="1:18">
      <c r="A16" s="14">
        <v>4</v>
      </c>
      <c r="B16" s="14" t="s">
        <v>23</v>
      </c>
      <c r="C16" s="14" t="s">
        <v>24</v>
      </c>
      <c r="D16" s="22" t="s">
        <v>25</v>
      </c>
      <c r="E16" s="29">
        <v>13500</v>
      </c>
      <c r="F16" s="14">
        <v>9</v>
      </c>
      <c r="G16" s="14">
        <v>2160</v>
      </c>
      <c r="H16" s="23">
        <v>0</v>
      </c>
      <c r="I16" s="14">
        <v>0</v>
      </c>
      <c r="J16" s="33">
        <f>I16*0.08*H16</f>
        <v>0</v>
      </c>
      <c r="K16" s="23">
        <v>13500</v>
      </c>
      <c r="L16" s="14">
        <v>9</v>
      </c>
      <c r="M16" s="34">
        <f>L16*7.5</f>
        <v>67.5</v>
      </c>
      <c r="N16" s="35">
        <f>G16+M16+J16</f>
        <v>2227.5</v>
      </c>
      <c r="R16" s="1"/>
    </row>
    <row r="17" customFormat="1" ht="7.5" customHeight="1" spans="1:18">
      <c r="A17" s="14"/>
      <c r="B17" s="14"/>
      <c r="C17" s="14"/>
      <c r="D17" s="22"/>
      <c r="E17" s="30"/>
      <c r="F17" s="14"/>
      <c r="G17" s="14"/>
      <c r="H17" s="23"/>
      <c r="I17" s="14"/>
      <c r="J17" s="33"/>
      <c r="K17" s="23"/>
      <c r="L17" s="14"/>
      <c r="M17" s="34"/>
      <c r="N17" s="35"/>
      <c r="R17" s="1"/>
    </row>
    <row r="18" customFormat="1" spans="1:18">
      <c r="A18" s="14">
        <v>5</v>
      </c>
      <c r="B18" s="14" t="s">
        <v>26</v>
      </c>
      <c r="C18" s="14" t="s">
        <v>17</v>
      </c>
      <c r="D18" s="22" t="s">
        <v>27</v>
      </c>
      <c r="E18" s="29">
        <v>13500</v>
      </c>
      <c r="F18" s="14">
        <v>9</v>
      </c>
      <c r="G18" s="14">
        <v>2160</v>
      </c>
      <c r="H18" s="23">
        <v>0</v>
      </c>
      <c r="I18" s="14">
        <v>0</v>
      </c>
      <c r="J18" s="33">
        <f t="shared" ref="J16:J20" si="2">I18*0.08*H18</f>
        <v>0</v>
      </c>
      <c r="K18" s="23">
        <v>13500</v>
      </c>
      <c r="L18" s="14">
        <v>9</v>
      </c>
      <c r="M18" s="34">
        <f t="shared" ref="M16:M20" si="3">L18*7.5</f>
        <v>67.5</v>
      </c>
      <c r="N18" s="35">
        <f t="shared" ref="N16:N20" si="4">G18+M18+J18</f>
        <v>2227.5</v>
      </c>
      <c r="R18" s="1"/>
    </row>
    <row r="19" customFormat="1" ht="7.5" customHeight="1" spans="1:18">
      <c r="A19" s="14"/>
      <c r="B19" s="14"/>
      <c r="C19" s="14"/>
      <c r="D19" s="22"/>
      <c r="E19" s="30"/>
      <c r="F19" s="14"/>
      <c r="G19" s="14"/>
      <c r="H19" s="23"/>
      <c r="I19" s="14"/>
      <c r="J19" s="33"/>
      <c r="K19" s="23"/>
      <c r="L19" s="14"/>
      <c r="M19" s="34"/>
      <c r="N19" s="35"/>
      <c r="R19" s="1"/>
    </row>
    <row r="20" customFormat="1" spans="1:18">
      <c r="A20" s="14">
        <v>6</v>
      </c>
      <c r="B20" s="14" t="s">
        <v>28</v>
      </c>
      <c r="C20" s="14" t="s">
        <v>17</v>
      </c>
      <c r="D20" s="22" t="s">
        <v>29</v>
      </c>
      <c r="E20" s="29">
        <v>13500</v>
      </c>
      <c r="F20" s="14">
        <v>9</v>
      </c>
      <c r="G20" s="14">
        <v>2160</v>
      </c>
      <c r="H20" s="23">
        <v>0</v>
      </c>
      <c r="I20" s="14">
        <v>0</v>
      </c>
      <c r="J20" s="33">
        <f t="shared" si="2"/>
        <v>0</v>
      </c>
      <c r="K20" s="23">
        <v>13500</v>
      </c>
      <c r="L20" s="14">
        <v>9</v>
      </c>
      <c r="M20" s="34">
        <f t="shared" si="3"/>
        <v>67.5</v>
      </c>
      <c r="N20" s="35">
        <f t="shared" si="4"/>
        <v>2227.5</v>
      </c>
      <c r="R20" s="1"/>
    </row>
    <row r="21" customFormat="1" ht="6.75" customHeight="1" spans="1:18">
      <c r="A21" s="14"/>
      <c r="B21" s="14"/>
      <c r="C21" s="14"/>
      <c r="D21" s="22"/>
      <c r="E21" s="30"/>
      <c r="F21" s="14"/>
      <c r="G21" s="14"/>
      <c r="H21" s="23"/>
      <c r="I21" s="14"/>
      <c r="J21" s="33"/>
      <c r="K21" s="23"/>
      <c r="L21" s="14"/>
      <c r="M21" s="34"/>
      <c r="N21" s="35"/>
      <c r="R21" s="1"/>
    </row>
    <row r="22" customFormat="1" spans="1:18">
      <c r="A22" s="14">
        <v>7</v>
      </c>
      <c r="B22" s="14" t="s">
        <v>30</v>
      </c>
      <c r="C22" s="14" t="s">
        <v>24</v>
      </c>
      <c r="D22" s="22" t="s">
        <v>31</v>
      </c>
      <c r="E22" s="29">
        <v>13500</v>
      </c>
      <c r="F22" s="14">
        <v>9</v>
      </c>
      <c r="G22" s="14">
        <v>2160</v>
      </c>
      <c r="H22" s="23">
        <v>0</v>
      </c>
      <c r="I22" s="14">
        <v>0</v>
      </c>
      <c r="J22" s="33">
        <f t="shared" ref="J22:J26" si="5">I22*0.08*H22</f>
        <v>0</v>
      </c>
      <c r="K22" s="23">
        <v>13500</v>
      </c>
      <c r="L22" s="14">
        <v>9</v>
      </c>
      <c r="M22" s="34">
        <f t="shared" ref="M22:M26" si="6">L22*7.5</f>
        <v>67.5</v>
      </c>
      <c r="N22" s="35">
        <f t="shared" ref="N22:N26" si="7">G22+M22+J22</f>
        <v>2227.5</v>
      </c>
      <c r="R22" s="1"/>
    </row>
    <row r="23" customFormat="1" ht="6.75" customHeight="1" spans="1:18">
      <c r="A23" s="14"/>
      <c r="B23" s="14"/>
      <c r="C23" s="14"/>
      <c r="D23" s="22"/>
      <c r="E23" s="30"/>
      <c r="F23" s="14"/>
      <c r="G23" s="14"/>
      <c r="H23" s="23"/>
      <c r="I23" s="14"/>
      <c r="J23" s="33"/>
      <c r="K23" s="23"/>
      <c r="L23" s="14"/>
      <c r="M23" s="34"/>
      <c r="N23" s="35"/>
      <c r="R23" s="1"/>
    </row>
    <row r="24" customFormat="1" spans="1:18">
      <c r="A24" s="14">
        <v>8</v>
      </c>
      <c r="B24" s="14" t="s">
        <v>32</v>
      </c>
      <c r="C24" s="14" t="s">
        <v>17</v>
      </c>
      <c r="D24" s="22" t="s">
        <v>33</v>
      </c>
      <c r="E24" s="29">
        <v>13500</v>
      </c>
      <c r="F24" s="14">
        <v>9</v>
      </c>
      <c r="G24" s="14">
        <v>2160</v>
      </c>
      <c r="H24" s="23">
        <v>0</v>
      </c>
      <c r="I24" s="14">
        <v>0</v>
      </c>
      <c r="J24" s="33">
        <f t="shared" si="5"/>
        <v>0</v>
      </c>
      <c r="K24" s="23">
        <v>13500</v>
      </c>
      <c r="L24" s="14">
        <v>9</v>
      </c>
      <c r="M24" s="34">
        <f t="shared" si="6"/>
        <v>67.5</v>
      </c>
      <c r="N24" s="35">
        <f t="shared" si="7"/>
        <v>2227.5</v>
      </c>
      <c r="R24" s="1"/>
    </row>
    <row r="25" customFormat="1" ht="6.75" customHeight="1" spans="1:18">
      <c r="A25" s="14"/>
      <c r="B25" s="14"/>
      <c r="C25" s="14"/>
      <c r="D25" s="22"/>
      <c r="E25" s="30"/>
      <c r="F25" s="14"/>
      <c r="G25" s="14"/>
      <c r="H25" s="23"/>
      <c r="I25" s="14"/>
      <c r="J25" s="33"/>
      <c r="K25" s="23"/>
      <c r="L25" s="14"/>
      <c r="M25" s="34"/>
      <c r="N25" s="35"/>
      <c r="R25" s="1"/>
    </row>
    <row r="26" customFormat="1" spans="1:18">
      <c r="A26" s="14">
        <v>9</v>
      </c>
      <c r="B26" s="14" t="s">
        <v>34</v>
      </c>
      <c r="C26" s="14" t="s">
        <v>17</v>
      </c>
      <c r="D26" s="22" t="s">
        <v>35</v>
      </c>
      <c r="E26" s="29">
        <v>13500</v>
      </c>
      <c r="F26" s="14">
        <v>9</v>
      </c>
      <c r="G26" s="14">
        <v>2160</v>
      </c>
      <c r="H26" s="23">
        <v>32521.2</v>
      </c>
      <c r="I26" s="14">
        <v>9</v>
      </c>
      <c r="J26" s="33">
        <v>2601.69</v>
      </c>
      <c r="K26" s="23">
        <v>13500</v>
      </c>
      <c r="L26" s="14">
        <v>9</v>
      </c>
      <c r="M26" s="34">
        <f t="shared" si="6"/>
        <v>67.5</v>
      </c>
      <c r="N26" s="35">
        <f t="shared" si="7"/>
        <v>4829.19</v>
      </c>
      <c r="R26" s="1"/>
    </row>
    <row r="27" customFormat="1" ht="6.75" customHeight="1" spans="1:18">
      <c r="A27" s="14"/>
      <c r="B27" s="14"/>
      <c r="C27" s="14"/>
      <c r="D27" s="22"/>
      <c r="E27" s="30"/>
      <c r="F27" s="14"/>
      <c r="G27" s="14"/>
      <c r="H27" s="23"/>
      <c r="I27" s="14"/>
      <c r="J27" s="33"/>
      <c r="K27" s="23"/>
      <c r="L27" s="14"/>
      <c r="M27" s="34"/>
      <c r="N27" s="35"/>
      <c r="R27" s="1"/>
    </row>
    <row r="28" customFormat="1" spans="1:18">
      <c r="A28" s="14">
        <v>10</v>
      </c>
      <c r="B28" s="14" t="s">
        <v>36</v>
      </c>
      <c r="C28" s="14" t="s">
        <v>17</v>
      </c>
      <c r="D28" s="22" t="s">
        <v>37</v>
      </c>
      <c r="E28" s="29">
        <v>13500</v>
      </c>
      <c r="F28" s="14">
        <v>9</v>
      </c>
      <c r="G28" s="14">
        <v>2160</v>
      </c>
      <c r="H28" s="23">
        <v>32521.2</v>
      </c>
      <c r="I28" s="14">
        <v>9</v>
      </c>
      <c r="J28" s="33">
        <v>2601.69</v>
      </c>
      <c r="K28" s="23">
        <v>13500</v>
      </c>
      <c r="L28" s="14">
        <v>9</v>
      </c>
      <c r="M28" s="34">
        <f t="shared" ref="M28:M32" si="8">L28*7.5</f>
        <v>67.5</v>
      </c>
      <c r="N28" s="35">
        <f t="shared" ref="N28:N32" si="9">G28+M28+J28</f>
        <v>4829.19</v>
      </c>
      <c r="R28" s="1"/>
    </row>
    <row r="29" customFormat="1" ht="6.75" customHeight="1" spans="1:18">
      <c r="A29" s="14"/>
      <c r="B29" s="14"/>
      <c r="C29" s="14"/>
      <c r="D29" s="22"/>
      <c r="E29" s="30"/>
      <c r="F29" s="14"/>
      <c r="G29" s="14"/>
      <c r="H29" s="23"/>
      <c r="I29" s="14"/>
      <c r="J29" s="33"/>
      <c r="K29" s="23"/>
      <c r="L29" s="14"/>
      <c r="M29" s="34"/>
      <c r="N29" s="35"/>
      <c r="R29" s="1"/>
    </row>
    <row r="30" customFormat="1" spans="1:18">
      <c r="A30" s="14">
        <v>11</v>
      </c>
      <c r="B30" s="14" t="s">
        <v>38</v>
      </c>
      <c r="C30" s="14" t="s">
        <v>17</v>
      </c>
      <c r="D30" s="22" t="s">
        <v>39</v>
      </c>
      <c r="E30" s="29">
        <v>13500</v>
      </c>
      <c r="F30" s="14">
        <v>9</v>
      </c>
      <c r="G30" s="14">
        <v>2160</v>
      </c>
      <c r="H30" s="23">
        <v>0</v>
      </c>
      <c r="I30" s="14">
        <v>0</v>
      </c>
      <c r="J30" s="33">
        <f>I30*0.08*H30</f>
        <v>0</v>
      </c>
      <c r="K30" s="23">
        <v>13500</v>
      </c>
      <c r="L30" s="14">
        <v>9</v>
      </c>
      <c r="M30" s="34">
        <f t="shared" si="8"/>
        <v>67.5</v>
      </c>
      <c r="N30" s="35">
        <f t="shared" si="9"/>
        <v>2227.5</v>
      </c>
      <c r="R30" s="1"/>
    </row>
    <row r="31" customFormat="1" ht="6.75" customHeight="1" spans="1:18">
      <c r="A31" s="14"/>
      <c r="B31" s="14"/>
      <c r="C31" s="14"/>
      <c r="D31" s="22"/>
      <c r="E31" s="30"/>
      <c r="F31" s="14"/>
      <c r="G31" s="14"/>
      <c r="H31" s="23"/>
      <c r="I31" s="14"/>
      <c r="J31" s="33"/>
      <c r="K31" s="23"/>
      <c r="L31" s="14"/>
      <c r="M31" s="34"/>
      <c r="N31" s="35"/>
      <c r="R31" s="1"/>
    </row>
    <row r="32" customFormat="1" spans="1:18">
      <c r="A32" s="14">
        <v>12</v>
      </c>
      <c r="B32" s="14" t="s">
        <v>40</v>
      </c>
      <c r="C32" s="14" t="s">
        <v>24</v>
      </c>
      <c r="D32" s="22" t="s">
        <v>41</v>
      </c>
      <c r="E32" s="29">
        <v>13500</v>
      </c>
      <c r="F32" s="14">
        <v>9</v>
      </c>
      <c r="G32" s="14">
        <v>2160</v>
      </c>
      <c r="H32" s="23">
        <v>32521.2</v>
      </c>
      <c r="I32" s="14">
        <v>9</v>
      </c>
      <c r="J32" s="33">
        <v>2601.69</v>
      </c>
      <c r="K32" s="23">
        <v>13500</v>
      </c>
      <c r="L32" s="14">
        <v>9</v>
      </c>
      <c r="M32" s="34">
        <f t="shared" si="8"/>
        <v>67.5</v>
      </c>
      <c r="N32" s="35">
        <f t="shared" si="9"/>
        <v>4829.19</v>
      </c>
      <c r="R32" s="1"/>
    </row>
    <row r="33" customFormat="1" ht="6.75" customHeight="1" spans="1:18">
      <c r="A33" s="14"/>
      <c r="B33" s="14"/>
      <c r="C33" s="14"/>
      <c r="D33" s="22"/>
      <c r="E33" s="30"/>
      <c r="F33" s="14"/>
      <c r="G33" s="14"/>
      <c r="H33" s="23"/>
      <c r="I33" s="14"/>
      <c r="J33" s="33"/>
      <c r="K33" s="23"/>
      <c r="L33" s="14"/>
      <c r="M33" s="34"/>
      <c r="N33" s="35"/>
      <c r="R33" s="1"/>
    </row>
    <row r="34" customFormat="1" spans="1:18">
      <c r="A34" s="14">
        <v>13</v>
      </c>
      <c r="B34" s="31" t="s">
        <v>42</v>
      </c>
      <c r="C34" s="14" t="s">
        <v>24</v>
      </c>
      <c r="D34" s="22" t="s">
        <v>43</v>
      </c>
      <c r="E34" s="29">
        <v>13500</v>
      </c>
      <c r="F34" s="14">
        <v>9</v>
      </c>
      <c r="G34" s="14">
        <v>2160</v>
      </c>
      <c r="H34" s="23">
        <v>32521.2</v>
      </c>
      <c r="I34" s="14">
        <v>9</v>
      </c>
      <c r="J34" s="33">
        <v>2601.69</v>
      </c>
      <c r="K34" s="23">
        <v>13500</v>
      </c>
      <c r="L34" s="14">
        <v>9</v>
      </c>
      <c r="M34" s="34">
        <f>L34*7.5</f>
        <v>67.5</v>
      </c>
      <c r="N34" s="35">
        <f>G34+M34+J34</f>
        <v>4829.19</v>
      </c>
      <c r="R34" s="1"/>
    </row>
    <row r="35" customFormat="1" ht="5.25" customHeight="1" spans="1:18">
      <c r="A35" s="14"/>
      <c r="B35" s="31"/>
      <c r="C35" s="14"/>
      <c r="D35" s="22"/>
      <c r="E35" s="30"/>
      <c r="F35" s="14"/>
      <c r="G35" s="14"/>
      <c r="H35" s="23"/>
      <c r="I35" s="14"/>
      <c r="J35" s="33"/>
      <c r="K35" s="23"/>
      <c r="L35" s="14"/>
      <c r="M35" s="34"/>
      <c r="N35" s="35"/>
      <c r="R35" s="1"/>
    </row>
    <row r="36" customFormat="1" ht="12" customHeight="1" spans="1:18">
      <c r="A36" s="14">
        <v>14</v>
      </c>
      <c r="B36" s="14" t="s">
        <v>44</v>
      </c>
      <c r="C36" s="14" t="s">
        <v>17</v>
      </c>
      <c r="D36" s="22" t="s">
        <v>45</v>
      </c>
      <c r="E36" s="23">
        <v>13500</v>
      </c>
      <c r="F36" s="14">
        <v>9</v>
      </c>
      <c r="G36" s="24">
        <v>2160</v>
      </c>
      <c r="H36" s="23">
        <v>0</v>
      </c>
      <c r="I36" s="14">
        <v>0</v>
      </c>
      <c r="J36" s="33">
        <f t="shared" ref="J36:J40" si="10">I36*0.08*H36</f>
        <v>0</v>
      </c>
      <c r="K36" s="23">
        <v>13500</v>
      </c>
      <c r="L36" s="14">
        <v>9</v>
      </c>
      <c r="M36" s="34">
        <f t="shared" ref="M36:M40" si="11">L36*7.5</f>
        <v>67.5</v>
      </c>
      <c r="N36" s="35">
        <f t="shared" ref="N36:N40" si="12">G36+M36+J36</f>
        <v>2227.5</v>
      </c>
      <c r="O36" t="e">
        <f>#REF!+#REF!+E68</f>
        <v>#REF!</v>
      </c>
      <c r="P36" t="e">
        <f>#REF!+#REF!+K68</f>
        <v>#REF!</v>
      </c>
      <c r="Q36" t="e">
        <f>#REF!+#REF!+H68</f>
        <v>#REF!</v>
      </c>
      <c r="R36" s="1"/>
    </row>
    <row r="37" customFormat="1" ht="12" customHeight="1" spans="1:18">
      <c r="A37" s="14"/>
      <c r="B37" s="14"/>
      <c r="C37" s="14"/>
      <c r="D37" s="22"/>
      <c r="E37" s="23"/>
      <c r="F37" s="14"/>
      <c r="G37" s="24"/>
      <c r="H37" s="23"/>
      <c r="I37" s="14"/>
      <c r="J37" s="33"/>
      <c r="K37" s="23"/>
      <c r="L37" s="14"/>
      <c r="M37" s="34"/>
      <c r="N37" s="35"/>
      <c r="R37" s="1"/>
    </row>
    <row r="38" customFormat="1" ht="12" customHeight="1" spans="1:18">
      <c r="A38" s="14">
        <v>15</v>
      </c>
      <c r="B38" s="14" t="s">
        <v>46</v>
      </c>
      <c r="C38" s="14" t="s">
        <v>24</v>
      </c>
      <c r="D38" s="25" t="s">
        <v>47</v>
      </c>
      <c r="E38" s="26">
        <v>13500</v>
      </c>
      <c r="F38" s="14">
        <v>9</v>
      </c>
      <c r="G38" s="24">
        <v>2160</v>
      </c>
      <c r="H38" s="23">
        <v>0</v>
      </c>
      <c r="I38" s="14">
        <v>0</v>
      </c>
      <c r="J38" s="33">
        <f t="shared" si="10"/>
        <v>0</v>
      </c>
      <c r="K38" s="23">
        <v>13500</v>
      </c>
      <c r="L38" s="14">
        <v>9</v>
      </c>
      <c r="M38" s="34">
        <f t="shared" si="11"/>
        <v>67.5</v>
      </c>
      <c r="N38" s="35">
        <f t="shared" si="12"/>
        <v>2227.5</v>
      </c>
      <c r="R38" s="1"/>
    </row>
    <row r="39" customFormat="1" ht="12" customHeight="1" spans="1:18">
      <c r="A39" s="14"/>
      <c r="B39" s="14"/>
      <c r="C39" s="14"/>
      <c r="D39" s="27"/>
      <c r="E39" s="28"/>
      <c r="F39" s="14"/>
      <c r="G39" s="24"/>
      <c r="H39" s="23"/>
      <c r="I39" s="14"/>
      <c r="J39" s="33"/>
      <c r="K39" s="23"/>
      <c r="L39" s="14"/>
      <c r="M39" s="34"/>
      <c r="N39" s="35"/>
      <c r="R39" s="1"/>
    </row>
    <row r="40" customFormat="1" ht="12" customHeight="1" spans="1:18">
      <c r="A40" s="14">
        <v>16</v>
      </c>
      <c r="B40" s="14" t="s">
        <v>48</v>
      </c>
      <c r="C40" s="14" t="s">
        <v>17</v>
      </c>
      <c r="D40" s="25" t="s">
        <v>49</v>
      </c>
      <c r="E40" s="29">
        <v>13500</v>
      </c>
      <c r="F40" s="14">
        <v>9</v>
      </c>
      <c r="G40" s="14">
        <v>2160</v>
      </c>
      <c r="H40" s="23">
        <v>0</v>
      </c>
      <c r="I40" s="14">
        <v>0</v>
      </c>
      <c r="J40" s="33">
        <f t="shared" si="10"/>
        <v>0</v>
      </c>
      <c r="K40" s="23">
        <v>13500</v>
      </c>
      <c r="L40" s="14">
        <v>9</v>
      </c>
      <c r="M40" s="34">
        <f t="shared" si="11"/>
        <v>67.5</v>
      </c>
      <c r="N40" s="35">
        <f t="shared" si="12"/>
        <v>2227.5</v>
      </c>
      <c r="R40" s="1"/>
    </row>
    <row r="41" customFormat="1" ht="12" customHeight="1" spans="1:18">
      <c r="A41" s="14"/>
      <c r="B41" s="14"/>
      <c r="C41" s="14"/>
      <c r="D41" s="27"/>
      <c r="E41" s="30"/>
      <c r="F41" s="14"/>
      <c r="G41" s="14"/>
      <c r="H41" s="23"/>
      <c r="I41" s="14"/>
      <c r="J41" s="33"/>
      <c r="K41" s="23"/>
      <c r="L41" s="14"/>
      <c r="M41" s="34"/>
      <c r="N41" s="35"/>
      <c r="R41" s="1"/>
    </row>
    <row r="42" customFormat="1" ht="12" customHeight="1" spans="1:18">
      <c r="A42" s="14">
        <v>17</v>
      </c>
      <c r="B42" s="14" t="s">
        <v>50</v>
      </c>
      <c r="C42" s="14" t="s">
        <v>17</v>
      </c>
      <c r="D42" s="25" t="s">
        <v>51</v>
      </c>
      <c r="E42" s="29">
        <v>13500</v>
      </c>
      <c r="F42" s="14">
        <v>9</v>
      </c>
      <c r="G42" s="14">
        <v>2160</v>
      </c>
      <c r="H42" s="23">
        <v>32521.2</v>
      </c>
      <c r="I42" s="14">
        <v>9</v>
      </c>
      <c r="J42" s="33">
        <v>2601.69</v>
      </c>
      <c r="K42" s="23">
        <v>13500</v>
      </c>
      <c r="L42" s="14">
        <v>9</v>
      </c>
      <c r="M42" s="34">
        <f>L42*7.5</f>
        <v>67.5</v>
      </c>
      <c r="N42" s="35">
        <f t="shared" ref="N42:N46" si="13">G42+M42+J42</f>
        <v>4829.19</v>
      </c>
      <c r="R42" s="1"/>
    </row>
    <row r="43" customFormat="1" ht="12" customHeight="1" spans="1:18">
      <c r="A43" s="14"/>
      <c r="B43" s="14"/>
      <c r="C43" s="14"/>
      <c r="D43" s="27"/>
      <c r="E43" s="30"/>
      <c r="F43" s="14"/>
      <c r="G43" s="14"/>
      <c r="H43" s="23"/>
      <c r="I43" s="14"/>
      <c r="J43" s="33"/>
      <c r="K43" s="23"/>
      <c r="L43" s="14"/>
      <c r="M43" s="34"/>
      <c r="N43" s="35"/>
      <c r="R43" s="1"/>
    </row>
    <row r="44" customFormat="1" ht="12" customHeight="1" spans="1:18">
      <c r="A44" s="14">
        <v>18</v>
      </c>
      <c r="B44" s="14" t="s">
        <v>52</v>
      </c>
      <c r="C44" s="14" t="s">
        <v>17</v>
      </c>
      <c r="D44" s="22" t="s">
        <v>53</v>
      </c>
      <c r="E44" s="29">
        <f>5000*9</f>
        <v>45000</v>
      </c>
      <c r="F44" s="14">
        <v>9</v>
      </c>
      <c r="G44" s="14">
        <v>7200</v>
      </c>
      <c r="H44" s="23">
        <f>4685*9</f>
        <v>42165</v>
      </c>
      <c r="I44" s="14">
        <v>9</v>
      </c>
      <c r="J44" s="33">
        <v>3373.2</v>
      </c>
      <c r="K44" s="23">
        <v>13500</v>
      </c>
      <c r="L44" s="14">
        <v>9</v>
      </c>
      <c r="M44" s="34">
        <f>(L44-1)*7.5+25</f>
        <v>85</v>
      </c>
      <c r="N44" s="35">
        <f t="shared" si="13"/>
        <v>10658.2</v>
      </c>
      <c r="R44" s="1"/>
    </row>
    <row r="45" customFormat="1" ht="12" customHeight="1" spans="1:18">
      <c r="A45" s="14"/>
      <c r="B45" s="14"/>
      <c r="C45" s="14"/>
      <c r="D45" s="22"/>
      <c r="E45" s="30"/>
      <c r="F45" s="14"/>
      <c r="G45" s="14"/>
      <c r="H45" s="23"/>
      <c r="I45" s="14"/>
      <c r="J45" s="33"/>
      <c r="K45" s="23"/>
      <c r="L45" s="14"/>
      <c r="M45" s="34"/>
      <c r="N45" s="35"/>
      <c r="R45" s="1"/>
    </row>
    <row r="46" customFormat="1" ht="12" customHeight="1" spans="1:18">
      <c r="A46" s="14">
        <v>19</v>
      </c>
      <c r="B46" s="14" t="s">
        <v>54</v>
      </c>
      <c r="C46" s="14" t="s">
        <v>17</v>
      </c>
      <c r="D46" s="22" t="s">
        <v>55</v>
      </c>
      <c r="E46" s="29">
        <v>13500</v>
      </c>
      <c r="F46" s="14">
        <v>9</v>
      </c>
      <c r="G46" s="14">
        <v>2160</v>
      </c>
      <c r="H46" s="23">
        <v>0</v>
      </c>
      <c r="I46" s="14">
        <v>0</v>
      </c>
      <c r="J46" s="33">
        <f>I46*0.08*H46</f>
        <v>0</v>
      </c>
      <c r="K46" s="23">
        <v>13500</v>
      </c>
      <c r="L46" s="14">
        <v>9</v>
      </c>
      <c r="M46" s="34">
        <f t="shared" ref="M46:M50" si="14">L46*7.5</f>
        <v>67.5</v>
      </c>
      <c r="N46" s="35">
        <f t="shared" si="13"/>
        <v>2227.5</v>
      </c>
      <c r="R46" s="1"/>
    </row>
    <row r="47" customFormat="1" ht="12" customHeight="1" spans="1:18">
      <c r="A47" s="14"/>
      <c r="B47" s="14"/>
      <c r="C47" s="14"/>
      <c r="D47" s="22"/>
      <c r="E47" s="30"/>
      <c r="F47" s="14"/>
      <c r="G47" s="14"/>
      <c r="H47" s="23"/>
      <c r="I47" s="14"/>
      <c r="J47" s="33"/>
      <c r="K47" s="23"/>
      <c r="L47" s="14"/>
      <c r="M47" s="34"/>
      <c r="N47" s="35"/>
      <c r="R47" s="1"/>
    </row>
    <row r="48" customFormat="1" ht="12" customHeight="1" spans="1:18">
      <c r="A48" s="14">
        <v>20</v>
      </c>
      <c r="B48" s="14" t="s">
        <v>56</v>
      </c>
      <c r="C48" s="14" t="s">
        <v>24</v>
      </c>
      <c r="D48" s="22" t="s">
        <v>57</v>
      </c>
      <c r="E48" s="29">
        <v>13500</v>
      </c>
      <c r="F48" s="14">
        <v>9</v>
      </c>
      <c r="G48" s="14">
        <v>2160</v>
      </c>
      <c r="H48" s="23">
        <v>0</v>
      </c>
      <c r="I48" s="14">
        <v>0</v>
      </c>
      <c r="J48" s="33">
        <f>I48*0.08*H48</f>
        <v>0</v>
      </c>
      <c r="K48" s="23">
        <v>13500</v>
      </c>
      <c r="L48" s="14">
        <v>9</v>
      </c>
      <c r="M48" s="34">
        <f t="shared" si="14"/>
        <v>67.5</v>
      </c>
      <c r="N48" s="35">
        <f t="shared" ref="N48:N52" si="15">G48+M48+J48</f>
        <v>2227.5</v>
      </c>
      <c r="R48" s="1"/>
    </row>
    <row r="49" customFormat="1" ht="12" customHeight="1" spans="1:18">
      <c r="A49" s="14"/>
      <c r="B49" s="14"/>
      <c r="C49" s="14"/>
      <c r="D49" s="22"/>
      <c r="E49" s="30"/>
      <c r="F49" s="14"/>
      <c r="G49" s="14"/>
      <c r="H49" s="23"/>
      <c r="I49" s="14"/>
      <c r="J49" s="33"/>
      <c r="K49" s="23"/>
      <c r="L49" s="14"/>
      <c r="M49" s="34"/>
      <c r="N49" s="35"/>
      <c r="R49" s="1"/>
    </row>
    <row r="50" customFormat="1" ht="12" customHeight="1" spans="1:18">
      <c r="A50" s="14">
        <v>21</v>
      </c>
      <c r="B50" s="14" t="s">
        <v>58</v>
      </c>
      <c r="C50" s="14" t="s">
        <v>24</v>
      </c>
      <c r="D50" s="22" t="s">
        <v>59</v>
      </c>
      <c r="E50" s="29">
        <v>13500</v>
      </c>
      <c r="F50" s="14">
        <v>9</v>
      </c>
      <c r="G50" s="14">
        <v>2160</v>
      </c>
      <c r="H50" s="23">
        <v>32521.2</v>
      </c>
      <c r="I50" s="14">
        <v>9</v>
      </c>
      <c r="J50" s="33">
        <v>2601.69</v>
      </c>
      <c r="K50" s="23">
        <v>13500</v>
      </c>
      <c r="L50" s="14">
        <v>9</v>
      </c>
      <c r="M50" s="34">
        <f t="shared" si="14"/>
        <v>67.5</v>
      </c>
      <c r="N50" s="35">
        <f t="shared" si="15"/>
        <v>4829.19</v>
      </c>
      <c r="R50" s="1"/>
    </row>
    <row r="51" customFormat="1" ht="12" customHeight="1" spans="1:18">
      <c r="A51" s="14"/>
      <c r="B51" s="14"/>
      <c r="C51" s="14"/>
      <c r="D51" s="22"/>
      <c r="E51" s="30"/>
      <c r="F51" s="14"/>
      <c r="G51" s="14"/>
      <c r="H51" s="23"/>
      <c r="I51" s="14"/>
      <c r="J51" s="33"/>
      <c r="K51" s="23"/>
      <c r="L51" s="14"/>
      <c r="M51" s="34"/>
      <c r="N51" s="35"/>
      <c r="R51" s="1"/>
    </row>
    <row r="52" customFormat="1" ht="12" customHeight="1" spans="1:18">
      <c r="A52" s="14">
        <v>22</v>
      </c>
      <c r="B52" s="14" t="s">
        <v>60</v>
      </c>
      <c r="C52" s="14" t="s">
        <v>24</v>
      </c>
      <c r="D52" s="22" t="s">
        <v>61</v>
      </c>
      <c r="E52" s="29">
        <v>13500</v>
      </c>
      <c r="F52" s="14">
        <v>9</v>
      </c>
      <c r="G52" s="14">
        <v>2160</v>
      </c>
      <c r="H52" s="23">
        <v>32521.2</v>
      </c>
      <c r="I52" s="14">
        <v>9</v>
      </c>
      <c r="J52" s="33">
        <v>2601.69</v>
      </c>
      <c r="K52" s="23">
        <v>13500</v>
      </c>
      <c r="L52" s="14">
        <v>9</v>
      </c>
      <c r="M52" s="34">
        <f t="shared" ref="M52:M56" si="16">L52*7.5</f>
        <v>67.5</v>
      </c>
      <c r="N52" s="35">
        <f t="shared" si="15"/>
        <v>4829.19</v>
      </c>
      <c r="R52" s="1"/>
    </row>
    <row r="53" customFormat="1" ht="12" customHeight="1" spans="1:18">
      <c r="A53" s="14"/>
      <c r="B53" s="14"/>
      <c r="C53" s="14"/>
      <c r="D53" s="22"/>
      <c r="E53" s="30"/>
      <c r="F53" s="14"/>
      <c r="G53" s="14"/>
      <c r="H53" s="23"/>
      <c r="I53" s="14"/>
      <c r="J53" s="33"/>
      <c r="K53" s="23"/>
      <c r="L53" s="14"/>
      <c r="M53" s="34"/>
      <c r="N53" s="35"/>
      <c r="R53" s="1"/>
    </row>
    <row r="54" customFormat="1" ht="12" customHeight="1" spans="1:18">
      <c r="A54" s="14">
        <v>23</v>
      </c>
      <c r="B54" s="14" t="s">
        <v>62</v>
      </c>
      <c r="C54" s="14" t="s">
        <v>63</v>
      </c>
      <c r="D54" s="22" t="s">
        <v>64</v>
      </c>
      <c r="E54" s="29">
        <v>13500</v>
      </c>
      <c r="F54" s="14">
        <v>9</v>
      </c>
      <c r="G54" s="14">
        <v>2160</v>
      </c>
      <c r="H54" s="23">
        <v>32521.2</v>
      </c>
      <c r="I54" s="14">
        <v>9</v>
      </c>
      <c r="J54" s="33">
        <v>2601.69</v>
      </c>
      <c r="K54" s="23">
        <v>13500</v>
      </c>
      <c r="L54" s="14">
        <v>9</v>
      </c>
      <c r="M54" s="34">
        <f t="shared" si="16"/>
        <v>67.5</v>
      </c>
      <c r="N54" s="35">
        <f t="shared" ref="N54:N58" si="17">G54+M54+J54</f>
        <v>4829.19</v>
      </c>
      <c r="R54" s="1"/>
    </row>
    <row r="55" customFormat="1" ht="12" customHeight="1" spans="1:18">
      <c r="A55" s="14"/>
      <c r="B55" s="14"/>
      <c r="C55" s="14"/>
      <c r="D55" s="22"/>
      <c r="E55" s="30"/>
      <c r="F55" s="14"/>
      <c r="G55" s="14"/>
      <c r="H55" s="23"/>
      <c r="I55" s="14"/>
      <c r="J55" s="33"/>
      <c r="K55" s="23"/>
      <c r="L55" s="14"/>
      <c r="M55" s="34"/>
      <c r="N55" s="35"/>
      <c r="R55" s="1"/>
    </row>
    <row r="56" customFormat="1" ht="12" customHeight="1" spans="1:18">
      <c r="A56" s="14">
        <v>24</v>
      </c>
      <c r="B56" s="14" t="s">
        <v>65</v>
      </c>
      <c r="C56" s="14" t="s">
        <v>17</v>
      </c>
      <c r="D56" s="22" t="s">
        <v>66</v>
      </c>
      <c r="E56" s="29">
        <v>13500</v>
      </c>
      <c r="F56" s="14">
        <v>7</v>
      </c>
      <c r="G56" s="14">
        <v>1680</v>
      </c>
      <c r="H56" s="23">
        <v>0</v>
      </c>
      <c r="I56" s="14">
        <v>0</v>
      </c>
      <c r="J56" s="33">
        <f t="shared" ref="J54:J58" si="18">I56*0.08*H56</f>
        <v>0</v>
      </c>
      <c r="K56" s="23">
        <v>13500</v>
      </c>
      <c r="L56" s="14">
        <v>7</v>
      </c>
      <c r="M56" s="34">
        <f t="shared" si="16"/>
        <v>52.5</v>
      </c>
      <c r="N56" s="35">
        <f t="shared" si="17"/>
        <v>1732.5</v>
      </c>
      <c r="R56" s="1"/>
    </row>
    <row r="57" customFormat="1" ht="12" customHeight="1" spans="1:18">
      <c r="A57" s="14"/>
      <c r="B57" s="14"/>
      <c r="C57" s="14"/>
      <c r="D57" s="22"/>
      <c r="E57" s="30"/>
      <c r="F57" s="14"/>
      <c r="G57" s="14"/>
      <c r="H57" s="23"/>
      <c r="I57" s="14"/>
      <c r="J57" s="33"/>
      <c r="K57" s="23"/>
      <c r="L57" s="14"/>
      <c r="M57" s="34"/>
      <c r="N57" s="35"/>
      <c r="R57" s="1"/>
    </row>
    <row r="58" customFormat="1" ht="12" customHeight="1" spans="1:18">
      <c r="A58" s="14">
        <v>25</v>
      </c>
      <c r="B58" s="14" t="s">
        <v>67</v>
      </c>
      <c r="C58" s="14" t="s">
        <v>17</v>
      </c>
      <c r="D58" s="22" t="s">
        <v>68</v>
      </c>
      <c r="E58" s="29">
        <v>13500</v>
      </c>
      <c r="F58" s="14">
        <v>7</v>
      </c>
      <c r="G58" s="14">
        <v>1680</v>
      </c>
      <c r="H58" s="23">
        <v>0</v>
      </c>
      <c r="I58" s="14">
        <v>0</v>
      </c>
      <c r="J58" s="33">
        <f t="shared" si="18"/>
        <v>0</v>
      </c>
      <c r="K58" s="23">
        <v>13500</v>
      </c>
      <c r="L58" s="14">
        <v>7</v>
      </c>
      <c r="M58" s="34">
        <f>L58*7.5</f>
        <v>52.5</v>
      </c>
      <c r="N58" s="35">
        <f t="shared" si="17"/>
        <v>1732.5</v>
      </c>
      <c r="R58" s="1"/>
    </row>
    <row r="59" customFormat="1" ht="12" customHeight="1" spans="1:18">
      <c r="A59" s="14"/>
      <c r="B59" s="14"/>
      <c r="C59" s="14"/>
      <c r="D59" s="22"/>
      <c r="E59" s="30"/>
      <c r="F59" s="14"/>
      <c r="G59" s="14"/>
      <c r="H59" s="23"/>
      <c r="I59" s="14"/>
      <c r="J59" s="33"/>
      <c r="K59" s="23"/>
      <c r="L59" s="14"/>
      <c r="M59" s="34"/>
      <c r="N59" s="35"/>
      <c r="R59" s="1"/>
    </row>
    <row r="60" customFormat="1" ht="12" customHeight="1" spans="1:18">
      <c r="A60" s="14">
        <v>26</v>
      </c>
      <c r="B60" s="14" t="s">
        <v>69</v>
      </c>
      <c r="C60" s="14" t="s">
        <v>24</v>
      </c>
      <c r="D60" s="22" t="s">
        <v>70</v>
      </c>
      <c r="E60" s="29">
        <v>13500</v>
      </c>
      <c r="F60" s="14">
        <v>9</v>
      </c>
      <c r="G60" s="14">
        <v>2160</v>
      </c>
      <c r="H60" s="23">
        <v>0</v>
      </c>
      <c r="I60" s="14">
        <v>0</v>
      </c>
      <c r="J60" s="33">
        <f>I60*0.08*H60</f>
        <v>0</v>
      </c>
      <c r="K60" s="23">
        <v>13500</v>
      </c>
      <c r="L60" s="14">
        <v>9</v>
      </c>
      <c r="M60" s="34">
        <f>L60*7.5</f>
        <v>67.5</v>
      </c>
      <c r="N60" s="35">
        <f>G60+M60+J60</f>
        <v>2227.5</v>
      </c>
      <c r="R60" s="1"/>
    </row>
    <row r="61" customFormat="1" ht="12" customHeight="1" spans="1:18">
      <c r="A61" s="14"/>
      <c r="B61" s="14"/>
      <c r="C61" s="14"/>
      <c r="D61" s="22"/>
      <c r="E61" s="30"/>
      <c r="F61" s="14"/>
      <c r="G61" s="14"/>
      <c r="H61" s="23"/>
      <c r="I61" s="14"/>
      <c r="J61" s="33"/>
      <c r="K61" s="23"/>
      <c r="L61" s="14"/>
      <c r="M61" s="34"/>
      <c r="N61" s="35"/>
      <c r="R61" s="1"/>
    </row>
    <row r="62" customFormat="1" ht="11" customHeight="1" spans="1:18">
      <c r="A62" s="14">
        <v>27</v>
      </c>
      <c r="B62" s="14" t="s">
        <v>71</v>
      </c>
      <c r="C62" s="14" t="s">
        <v>17</v>
      </c>
      <c r="D62" s="22" t="s">
        <v>72</v>
      </c>
      <c r="E62" s="29">
        <v>1500</v>
      </c>
      <c r="F62" s="14">
        <v>1</v>
      </c>
      <c r="G62" s="14">
        <v>240</v>
      </c>
      <c r="H62" s="23">
        <v>3488.4</v>
      </c>
      <c r="I62" s="14">
        <v>1</v>
      </c>
      <c r="J62" s="33">
        <f t="shared" ref="J62:J66" si="19">I62*0.08*H62</f>
        <v>279.072</v>
      </c>
      <c r="K62" s="23">
        <v>1500</v>
      </c>
      <c r="L62" s="14">
        <v>1</v>
      </c>
      <c r="M62" s="34">
        <f t="shared" ref="M62:M66" si="20">L62*7.5</f>
        <v>7.5</v>
      </c>
      <c r="N62" s="35">
        <f>G62+M62+J62</f>
        <v>526.572</v>
      </c>
      <c r="R62" s="1"/>
    </row>
    <row r="63" customFormat="1" ht="12" customHeight="1" spans="1:18">
      <c r="A63" s="14"/>
      <c r="B63" s="14"/>
      <c r="C63" s="14"/>
      <c r="D63" s="22"/>
      <c r="E63" s="30"/>
      <c r="F63" s="14"/>
      <c r="G63" s="14"/>
      <c r="H63" s="23"/>
      <c r="I63" s="14"/>
      <c r="J63" s="33"/>
      <c r="K63" s="23"/>
      <c r="L63" s="14"/>
      <c r="M63" s="34"/>
      <c r="N63" s="35"/>
      <c r="R63" s="1"/>
    </row>
    <row r="64" customFormat="1" ht="11" customHeight="1" spans="1:18">
      <c r="A64" s="14">
        <v>28</v>
      </c>
      <c r="B64" s="31" t="s">
        <v>73</v>
      </c>
      <c r="C64" s="14" t="s">
        <v>24</v>
      </c>
      <c r="D64" s="25" t="s">
        <v>74</v>
      </c>
      <c r="E64" s="29">
        <v>13500</v>
      </c>
      <c r="F64" s="14">
        <v>9</v>
      </c>
      <c r="G64" s="14">
        <v>2160</v>
      </c>
      <c r="H64" s="23">
        <v>32521.2</v>
      </c>
      <c r="I64" s="14">
        <v>9</v>
      </c>
      <c r="J64" s="33">
        <v>2601.69</v>
      </c>
      <c r="K64" s="23">
        <v>13500</v>
      </c>
      <c r="L64" s="14">
        <v>9</v>
      </c>
      <c r="M64" s="34">
        <f t="shared" si="20"/>
        <v>67.5</v>
      </c>
      <c r="N64" s="35">
        <f t="shared" ref="N62:N66" si="21">G64+M64+J64</f>
        <v>4829.19</v>
      </c>
      <c r="R64" s="1"/>
    </row>
    <row r="65" customFormat="1" ht="14" customHeight="1" spans="1:18">
      <c r="A65" s="14"/>
      <c r="B65" s="31"/>
      <c r="C65" s="14"/>
      <c r="D65" s="27"/>
      <c r="E65" s="30"/>
      <c r="F65" s="14"/>
      <c r="G65" s="14"/>
      <c r="H65" s="23"/>
      <c r="I65" s="14"/>
      <c r="J65" s="33"/>
      <c r="K65" s="23"/>
      <c r="L65" s="14"/>
      <c r="M65" s="34"/>
      <c r="N65" s="35"/>
      <c r="R65" s="1"/>
    </row>
    <row r="66" customFormat="1" ht="11" customHeight="1" spans="1:18">
      <c r="A66" s="14">
        <v>29</v>
      </c>
      <c r="B66" s="14" t="s">
        <v>75</v>
      </c>
      <c r="C66" s="21" t="s">
        <v>76</v>
      </c>
      <c r="D66" s="25" t="s">
        <v>77</v>
      </c>
      <c r="E66" s="29">
        <v>13500</v>
      </c>
      <c r="F66" s="14">
        <v>9</v>
      </c>
      <c r="G66" s="14">
        <v>2160</v>
      </c>
      <c r="H66" s="23">
        <v>0</v>
      </c>
      <c r="I66" s="14">
        <v>0</v>
      </c>
      <c r="J66" s="33">
        <f t="shared" si="19"/>
        <v>0</v>
      </c>
      <c r="K66" s="23">
        <v>13500</v>
      </c>
      <c r="L66" s="14">
        <v>9</v>
      </c>
      <c r="M66" s="34">
        <f t="shared" si="20"/>
        <v>67.5</v>
      </c>
      <c r="N66" s="35">
        <f t="shared" si="21"/>
        <v>2227.5</v>
      </c>
      <c r="R66" s="1"/>
    </row>
    <row r="67" customFormat="1" ht="19" customHeight="1" spans="1:18">
      <c r="A67" s="14"/>
      <c r="B67" s="14"/>
      <c r="C67" s="14"/>
      <c r="D67" s="27"/>
      <c r="E67" s="30"/>
      <c r="F67" s="14"/>
      <c r="G67" s="14"/>
      <c r="H67" s="23"/>
      <c r="I67" s="14"/>
      <c r="J67" s="33"/>
      <c r="K67" s="23"/>
      <c r="L67" s="14"/>
      <c r="M67" s="34"/>
      <c r="N67" s="35"/>
      <c r="R67" s="1"/>
    </row>
    <row r="68" customFormat="1" ht="11" customHeight="1" spans="1:16">
      <c r="A68" s="37" t="s">
        <v>78</v>
      </c>
      <c r="B68" s="38"/>
      <c r="C68" s="38"/>
      <c r="D68" s="39"/>
      <c r="E68" s="33">
        <f>SUM(G10:G67)</f>
        <v>64800</v>
      </c>
      <c r="F68" s="33"/>
      <c r="G68" s="33"/>
      <c r="H68" s="33">
        <f>SUM(J10:J67)</f>
        <v>29669.172</v>
      </c>
      <c r="I68" s="33"/>
      <c r="J68" s="33"/>
      <c r="K68" s="33">
        <f>SUM(M10:M67)</f>
        <v>1885</v>
      </c>
      <c r="L68" s="33"/>
      <c r="M68" s="33"/>
      <c r="N68" s="33">
        <f>SUM(N10:N67)</f>
        <v>96354.172</v>
      </c>
      <c r="O68" s="33"/>
      <c r="P68" s="33"/>
    </row>
    <row r="69" customFormat="1" spans="1:16">
      <c r="A69" s="40"/>
      <c r="B69" s="13"/>
      <c r="C69" s="13"/>
      <c r="D69" s="41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</sheetData>
  <mergeCells count="453">
    <mergeCell ref="L5:N5"/>
    <mergeCell ref="E8:G8"/>
    <mergeCell ref="H8:J8"/>
    <mergeCell ref="K8:M8"/>
    <mergeCell ref="A1:A2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B2:N4"/>
    <mergeCell ref="A6:D7"/>
    <mergeCell ref="G6:N7"/>
    <mergeCell ref="A68:D69"/>
    <mergeCell ref="E68:G69"/>
    <mergeCell ref="H68:J69"/>
    <mergeCell ref="K68:M69"/>
    <mergeCell ref="N68:P69"/>
  </mergeCells>
  <pageMargins left="0.236111111111111" right="0.156944444444444" top="0.511805555555556" bottom="0.393055555555556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夏火</cp:lastModifiedBy>
  <dcterms:created xsi:type="dcterms:W3CDTF">2006-09-13T11:21:00Z</dcterms:created>
  <dcterms:modified xsi:type="dcterms:W3CDTF">2022-05-09T02:25:33Z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0A07BD8C50D74C50A757B98F8B6EF186</vt:lpwstr>
  </property>
</Properties>
</file>